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edekpc\MKT_ORTAK\Quantitative Disclosure\33. Aralık 2024 (Q4)\"/>
    </mc:Choice>
  </mc:AlternateContent>
  <bookViews>
    <workbookView xWindow="28680" yWindow="-120" windowWidth="29040" windowHeight="15720" tabRatio="872" firstSheet="3"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CCP_ConsolidatedDataFile!$A$1:$X$363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6" i="9" l="1"/>
  <c r="T27" i="9"/>
  <c r="T28" i="9"/>
  <c r="T29" i="9"/>
  <c r="I19" i="9"/>
  <c r="I18" i="9"/>
  <c r="T33" i="9" l="1"/>
  <c r="T32" i="9"/>
  <c r="K3" i="24" l="1"/>
  <c r="J30" i="9" l="1"/>
  <c r="K30" i="9"/>
  <c r="L30" i="9"/>
  <c r="M30" i="9"/>
  <c r="N30" i="9"/>
  <c r="O30" i="9"/>
  <c r="P30" i="9"/>
  <c r="R30" i="9"/>
  <c r="S30" i="9"/>
  <c r="J31" i="9"/>
  <c r="K31" i="9"/>
  <c r="L31" i="9"/>
  <c r="M31" i="9"/>
  <c r="N31" i="9"/>
  <c r="O31" i="9"/>
  <c r="P31" i="9"/>
  <c r="R31" i="9"/>
  <c r="S31" i="9"/>
  <c r="I30" i="9"/>
  <c r="T21" i="9"/>
  <c r="T22" i="9"/>
  <c r="T23" i="9"/>
  <c r="T20" i="9"/>
  <c r="S25" i="9"/>
  <c r="R25" i="9"/>
  <c r="Q25" i="9"/>
  <c r="P25" i="9"/>
  <c r="O25" i="9"/>
  <c r="N25" i="9"/>
  <c r="M25" i="9"/>
  <c r="L25" i="9"/>
  <c r="K25" i="9"/>
  <c r="J25" i="9"/>
  <c r="I25" i="9"/>
  <c r="S24" i="9"/>
  <c r="R24" i="9"/>
  <c r="Q24" i="9"/>
  <c r="P24" i="9"/>
  <c r="O24" i="9"/>
  <c r="N24" i="9"/>
  <c r="M24" i="9"/>
  <c r="L24" i="9"/>
  <c r="K24" i="9"/>
  <c r="J24" i="9"/>
  <c r="I24" i="9"/>
  <c r="S37" i="9"/>
  <c r="R37" i="9"/>
  <c r="Q37" i="9"/>
  <c r="P37" i="9"/>
  <c r="O37" i="9"/>
  <c r="N37" i="9"/>
  <c r="M37" i="9"/>
  <c r="L37" i="9"/>
  <c r="K37" i="9"/>
  <c r="J37" i="9"/>
  <c r="I37" i="9"/>
  <c r="S36" i="9"/>
  <c r="R36" i="9"/>
  <c r="Q36" i="9"/>
  <c r="P36" i="9"/>
  <c r="O36" i="9"/>
  <c r="N36" i="9"/>
  <c r="M36" i="9"/>
  <c r="L36" i="9"/>
  <c r="K36" i="9"/>
  <c r="J36" i="9"/>
  <c r="I36" i="9"/>
  <c r="T35" i="9"/>
  <c r="T34" i="9"/>
  <c r="T38" i="9"/>
  <c r="T8" i="9"/>
  <c r="T9" i="9"/>
  <c r="T10" i="9"/>
  <c r="T11" i="9"/>
  <c r="T14" i="9"/>
  <c r="T15" i="9"/>
  <c r="T16" i="9"/>
  <c r="T17" i="9"/>
  <c r="T39" i="9"/>
  <c r="T40" i="9"/>
  <c r="T41" i="9"/>
  <c r="S7" i="9"/>
  <c r="R7" i="9"/>
  <c r="Q7" i="9"/>
  <c r="P7" i="9"/>
  <c r="O7" i="9"/>
  <c r="N7" i="9"/>
  <c r="M7" i="9"/>
  <c r="L7" i="9"/>
  <c r="K7" i="9"/>
  <c r="J7" i="9"/>
  <c r="I7" i="9"/>
  <c r="S6" i="9"/>
  <c r="R6" i="9"/>
  <c r="Q6" i="9"/>
  <c r="P6" i="9"/>
  <c r="O6" i="9"/>
  <c r="N6" i="9"/>
  <c r="M6" i="9"/>
  <c r="L6" i="9"/>
  <c r="K6" i="9"/>
  <c r="J6" i="9"/>
  <c r="I6" i="9"/>
  <c r="T5" i="9"/>
  <c r="T4" i="9"/>
  <c r="T3" i="9"/>
  <c r="T2" i="9"/>
  <c r="J43" i="9"/>
  <c r="I43" i="9"/>
  <c r="I31" i="9"/>
  <c r="J19" i="9"/>
  <c r="T19" i="9" s="1"/>
  <c r="J18" i="9"/>
  <c r="I13" i="9"/>
  <c r="I12" i="9"/>
  <c r="T12" i="9" l="1"/>
  <c r="T13" i="9"/>
  <c r="T36" i="9"/>
  <c r="I45" i="9"/>
  <c r="Q30" i="9"/>
  <c r="Q44" i="9" s="1"/>
  <c r="Q31" i="9"/>
  <c r="Q45" i="9" s="1"/>
  <c r="T25" i="9"/>
  <c r="T43" i="9"/>
  <c r="T24" i="9"/>
  <c r="S45" i="9"/>
  <c r="T37" i="9"/>
  <c r="T7" i="9"/>
  <c r="S44" i="9"/>
  <c r="P45" i="9"/>
  <c r="K44" i="9"/>
  <c r="J42" i="9"/>
  <c r="J44" i="9" s="1"/>
  <c r="J45" i="9"/>
  <c r="T18" i="9"/>
  <c r="T6" i="9"/>
  <c r="O44" i="9"/>
  <c r="O45" i="9"/>
  <c r="P44" i="9"/>
  <c r="K45" i="9"/>
  <c r="R45" i="9"/>
  <c r="R44" i="9"/>
  <c r="T31" i="9" l="1"/>
  <c r="T30" i="9"/>
  <c r="T45" i="9"/>
  <c r="I42" i="9"/>
  <c r="F16" i="8"/>
  <c r="K4" i="24"/>
  <c r="K5" i="24"/>
  <c r="K6" i="24"/>
  <c r="K7" i="24"/>
  <c r="K8" i="24"/>
  <c r="K9" i="24"/>
  <c r="T42" i="9" l="1"/>
  <c r="I44" i="9"/>
  <c r="T44" i="9" s="1"/>
  <c r="G9" i="12"/>
  <c r="F9" i="12"/>
  <c r="M9" i="10" l="1"/>
  <c r="DK9" i="24" l="1"/>
  <c r="DK8" i="24"/>
  <c r="DK7" i="24"/>
  <c r="DK6" i="24"/>
  <c r="DK5" i="24"/>
  <c r="DK4" i="24"/>
  <c r="D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<sst xmlns="http://schemas.openxmlformats.org/spreadsheetml/2006/main" count="8379" uniqueCount="827">
  <si>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</si>
  <si>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</si>
  <si>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</si>
  <si>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</si>
  <si>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</si>
  <si>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</si>
  <si>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</si>
  <si>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</si>
  <si>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</si>
  <si>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</si>
  <si>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</si>
  <si>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</si>
  <si>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</si>
  <si>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</si>
  <si>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</si>
  <si>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</si>
  <si>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</si>
  <si>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</si>
  <si>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</si>
  <si>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</si>
  <si>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</si>
  <si>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</si>
  <si>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</si>
  <si>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</si>
  <si>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</si>
  <si>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</si>
  <si>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</si>
  <si>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</si>
  <si>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</si>
  <si>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</si>
  <si>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</si>
  <si>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</si>
  <si>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</si>
  <si>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</si>
  <si>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</si>
  <si>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</si>
  <si>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</si>
  <si>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</si>
  <si>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</si>
  <si>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</si>
  <si>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</si>
  <si>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</si>
  <si>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</si>
  <si>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</si>
  <si>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</si>
  <si>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</si>
  <si>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</si>
  <si>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</si>
  <si>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</si>
  <si>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</si>
  <si>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</si>
  <si>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</si>
  <si>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</si>
  <si>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</si>
  <si>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</si>
  <si>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</si>
  <si>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</si>
  <si>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</si>
  <si>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</si>
  <si>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</si>
  <si>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</si>
  <si>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</si>
  <si>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</si>
  <si>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</si>
  <si>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</si>
  <si>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</si>
  <si>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</si>
  <si>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</si>
  <si>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</si>
  <si>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</si>
  <si>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</si>
  <si>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</si>
  <si>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</si>
  <si>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</si>
  <si>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</si>
  <si>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</si>
  <si>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</si>
  <si>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</si>
  <si>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</si>
  <si>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</si>
  <si>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</si>
  <si>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</si>
  <si>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</si>
  <si>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</si>
  <si>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</si>
  <si>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</si>
  <si>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</si>
  <si>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</si>
  <si>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</si>
  <si>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</si>
  <si>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</si>
  <si>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</si>
  <si>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</si>
  <si>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</si>
  <si>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</si>
  <si>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</si>
  <si>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</si>
  <si>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</si>
  <si>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</si>
  <si>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</si>
  <si>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</si>
  <si>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</si>
  <si>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</si>
  <si>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</si>
  <si>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</si>
  <si>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</si>
  <si>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</si>
  <si>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</si>
  <si>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</si>
  <si>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</si>
  <si>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</si>
  <si>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</si>
  <si>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</si>
  <si>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</si>
  <si>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</si>
  <si>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</si>
  <si>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</si>
  <si>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</si>
  <si>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</si>
  <si>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</si>
  <si>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</si>
  <si>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</si>
  <si>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</si>
  <si>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</si>
  <si>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</si>
  <si>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</si>
  <si>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</si>
  <si>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</si>
  <si>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</si>
  <si>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</si>
  <si>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</si>
  <si>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</si>
  <si>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</si>
  <si>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</si>
  <si>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</si>
  <si>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</si>
  <si>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</si>
  <si>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</si>
  <si>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</si>
  <si>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</si>
  <si>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</si>
  <si>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</si>
  <si>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</si>
  <si>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</si>
  <si>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</si>
  <si>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</si>
  <si>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</si>
  <si>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</si>
  <si>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</si>
  <si>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</si>
  <si>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</si>
  <si>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</si>
  <si>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</si>
  <si>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</si>
  <si>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</si>
  <si>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</si>
  <si>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</si>
  <si>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</si>
  <si>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</si>
  <si>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</si>
  <si>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</si>
  <si>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</si>
  <si>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</si>
  <si>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</si>
  <si>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</si>
  <si>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</si>
  <si>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</si>
  <si>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</si>
  <si>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</si>
  <si>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</si>
  <si>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</si>
  <si>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</si>
  <si>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</si>
  <si>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</si>
  <si>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</si>
  <si>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</si>
  <si>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</si>
  <si>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</si>
  <si>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</si>
  <si>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</si>
  <si>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</si>
  <si>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</si>
  <si>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</si>
  <si>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</si>
  <si>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</si>
  <si>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</si>
  <si>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</si>
  <si>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</si>
  <si>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</si>
  <si>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</si>
  <si>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</si>
  <si>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</si>
  <si>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</si>
  <si>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</si>
  <si>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</si>
  <si>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</si>
  <si>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</si>
  <si>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</si>
  <si>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</si>
  <si>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</si>
  <si>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</si>
  <si>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</si>
  <si>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</si>
  <si>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</si>
  <si>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</si>
  <si>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</si>
  <si>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</si>
  <si>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</si>
  <si>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</si>
  <si>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</si>
  <si>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</si>
  <si>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</si>
  <si>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</si>
  <si>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</si>
  <si>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</si>
  <si>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</si>
  <si>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</si>
  <si>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</si>
  <si>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</si>
  <si>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</si>
  <si>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</si>
  <si>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</si>
  <si>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</si>
  <si>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</si>
  <si>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</si>
  <si>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</si>
  <si>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</si>
  <si>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</si>
  <si>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</si>
  <si>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</si>
  <si>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</si>
  <si>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</si>
  <si>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</si>
  <si>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</si>
  <si>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</si>
  <si>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</si>
  <si>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</si>
  <si>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</si>
  <si>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</si>
  <si>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</si>
  <si>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</si>
  <si>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</si>
  <si>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</si>
  <si>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</si>
  <si>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</si>
  <si>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</si>
  <si>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</si>
  <si>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</si>
  <si>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</si>
  <si>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</si>
  <si>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</si>
  <si>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</si>
  <si>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</si>
  <si>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</si>
  <si>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</si>
  <si>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</si>
  <si>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</si>
  <si>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</si>
  <si>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</si>
  <si>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</si>
  <si>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</si>
  <si>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</si>
  <si>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</si>
  <si>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</si>
  <si>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</si>
  <si>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</si>
  <si>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</si>
  <si>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</si>
  <si>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</si>
  <si>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</si>
  <si>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</si>
  <si>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</si>
  <si>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</si>
  <si>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</si>
  <si>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</si>
  <si>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</si>
  <si>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</si>
  <si>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</si>
  <si>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</si>
  <si>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</si>
  <si>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</si>
  <si>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</si>
  <si>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</si>
  <si>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</si>
  <si>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</si>
  <si>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</si>
  <si>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</si>
  <si>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</si>
  <si>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</si>
  <si>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</si>
  <si>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</si>
  <si>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</si>
  <si>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</si>
  <si>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</si>
  <si>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</si>
  <si>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</si>
  <si>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</si>
  <si>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</si>
  <si>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</si>
  <si>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</si>
  <si>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</si>
  <si>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</si>
  <si>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</si>
  <si>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</si>
  <si>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</si>
  <si>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</si>
  <si>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</si>
  <si>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</si>
  <si>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</si>
  <si>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</si>
  <si>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</si>
  <si>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</si>
  <si>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</si>
  <si>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</si>
  <si>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</si>
  <si>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</si>
  <si>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</si>
  <si>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</si>
  <si>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</si>
  <si>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</si>
  <si>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</si>
  <si>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</si>
  <si>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</si>
  <si>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</si>
  <si>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</si>
  <si>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</si>
  <si>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</si>
  <si>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</si>
  <si>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</si>
  <si>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</si>
  <si>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</si>
  <si>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</si>
  <si>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</si>
  <si>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</si>
  <si>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</si>
  <si>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</si>
  <si>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</si>
  <si>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</si>
  <si>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</si>
  <si>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</si>
  <si>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</si>
  <si>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</si>
  <si>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</si>
  <si>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</si>
  <si>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</si>
  <si>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</si>
  <si>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</si>
  <si>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</si>
  <si>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</si>
  <si>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</si>
  <si>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</si>
  <si>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</si>
  <si>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</si>
  <si>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</si>
  <si>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</si>
  <si>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</si>
  <si>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</si>
  <si>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</si>
  <si>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</si>
  <si>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</si>
  <si>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</si>
  <si>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</si>
  <si>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</si>
  <si>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</si>
  <si>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</si>
  <si>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</si>
  <si>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</si>
  <si>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</si>
  <si>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</si>
  <si>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</si>
  <si>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</si>
  <si>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</si>
  <si>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</si>
  <si>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</si>
  <si>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</si>
  <si>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</si>
  <si>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</si>
  <si>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</si>
  <si>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</si>
  <si>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</si>
  <si>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</si>
  <si>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</si>
  <si>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</si>
  <si>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</si>
  <si>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</si>
  <si>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</si>
  <si>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</si>
  <si>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</si>
  <si>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</si>
  <si>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</si>
  <si>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</si>
  <si>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</si>
  <si>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</si>
  <si>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</si>
  <si>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</si>
  <si>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</si>
  <si>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</si>
  <si>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</si>
  <si>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</si>
  <si>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</si>
  <si>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</si>
  <si>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</si>
  <si>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</si>
  <si>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</si>
  <si>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</si>
  <si>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</si>
  <si>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</si>
  <si>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</si>
  <si>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</si>
  <si>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</si>
  <si>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</si>
  <si>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</si>
  <si>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</si>
  <si>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</si>
  <si>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</si>
  <si>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</si>
  <si>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</si>
  <si>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</si>
  <si>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</si>
  <si>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</si>
  <si>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</si>
  <si>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</si>
  <si>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</si>
  <si>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</si>
  <si>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</si>
  <si>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</si>
  <si>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</si>
  <si>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</si>
  <si>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</si>
  <si>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</si>
  <si>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</si>
  <si>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</si>
  <si>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</si>
  <si>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</si>
  <si>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</si>
  <si>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</si>
  <si>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</si>
  <si>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</si>
  <si>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</si>
  <si>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</si>
  <si>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</si>
  <si>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</si>
  <si>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</si>
  <si>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</si>
  <si>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</si>
  <si>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</si>
  <si>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</si>
  <si>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</si>
  <si>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</si>
  <si>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</si>
  <si>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</si>
  <si>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</si>
  <si>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</si>
  <si>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</si>
  <si>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</si>
  <si>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</si>
  <si>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</si>
  <si>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</si>
  <si>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</si>
  <si>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</si>
  <si>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</si>
  <si>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</si>
  <si>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</si>
  <si>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</si>
  <si>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</si>
  <si>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</si>
  <si>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</si>
  <si>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</si>
  <si>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</si>
  <si>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</si>
  <si>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</si>
  <si>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</si>
  <si>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</si>
  <si>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</si>
  <si>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</si>
  <si>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</si>
  <si>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</si>
  <si>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</si>
  <si>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</si>
  <si>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</si>
  <si>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</si>
  <si>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</si>
  <si>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</si>
  <si>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</si>
  <si>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</si>
  <si>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</si>
  <si>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</si>
  <si>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</si>
  <si>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</si>
  <si>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</si>
  <si>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</si>
  <si>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</si>
  <si>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</si>
  <si>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</si>
  <si>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</si>
  <si>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</si>
  <si>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</si>
  <si>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</si>
  <si>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</si>
  <si>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</si>
  <si>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</si>
  <si>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</si>
  <si>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</si>
  <si>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</si>
  <si>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</si>
  <si>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</si>
  <si>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</si>
  <si>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</si>
  <si>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</si>
  <si>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</si>
  <si>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</si>
  <si>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</si>
  <si>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</si>
  <si>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</si>
  <si>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</si>
  <si>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</si>
  <si>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</si>
  <si>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</si>
  <si>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</si>
  <si>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</si>
  <si>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</si>
  <si>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</si>
  <si>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</si>
  <si>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</si>
  <si>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</si>
  <si>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</si>
  <si>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</si>
  <si>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</si>
  <si>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</si>
  <si>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</si>
  <si>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</si>
  <si>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</si>
  <si>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</si>
  <si>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</si>
  <si>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</si>
  <si>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</si>
  <si>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</si>
  <si>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</si>
  <si>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</si>
  <si>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</si>
  <si>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</si>
  <si>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</si>
  <si>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</si>
  <si>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</si>
  <si>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</si>
  <si>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</si>
  <si>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</si>
  <si>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</si>
  <si>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</si>
  <si>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</si>
  <si>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</si>
  <si>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</si>
  <si>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</si>
  <si>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</si>
  <si>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</si>
  <si>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</si>
  <si>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</si>
  <si>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</si>
  <si>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</si>
  <si>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</si>
  <si>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</si>
  <si>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</si>
  <si>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</si>
  <si>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</si>
  <si>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</si>
  <si>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</si>
  <si>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</si>
  <si>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</si>
  <si>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</si>
  <si>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</si>
  <si>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</si>
  <si>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</si>
  <si>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</si>
  <si>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</si>
  <si>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</si>
  <si>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</si>
  <si>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</si>
  <si>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</si>
  <si>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</si>
  <si>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</si>
  <si>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</si>
  <si>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</si>
  <si>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</si>
  <si>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</si>
  <si>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</si>
  <si>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</si>
  <si>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</si>
  <si>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</si>
  <si>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</si>
  <si>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</si>
  <si>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</si>
  <si>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</si>
  <si>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</si>
  <si>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</si>
  <si>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</si>
  <si>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</si>
  <si>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</si>
  <si>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</si>
  <si>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</si>
  <si>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</si>
  <si>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</si>
  <si>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</si>
  <si>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</si>
  <si>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</si>
  <si>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</si>
  <si>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</si>
  <si>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</si>
  <si>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</si>
  <si>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</si>
  <si>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</si>
  <si>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</si>
  <si>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</si>
  <si>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</si>
  <si>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</si>
  <si>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</si>
  <si>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</si>
  <si>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</si>
  <si>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</si>
  <si>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</si>
  <si>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</si>
  <si>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</si>
  <si>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</si>
  <si>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</si>
  <si>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</si>
  <si>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</si>
  <si>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</si>
  <si>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</si>
  <si>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</si>
  <si>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</si>
  <si>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</si>
  <si>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</si>
  <si>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</si>
  <si>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</si>
  <si>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</si>
  <si>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</si>
  <si>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</si>
  <si>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</si>
  <si>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</si>
  <si>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</si>
  <si>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</si>
  <si>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</si>
  <si>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</si>
  <si>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</si>
  <si>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</si>
  <si>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</si>
  <si>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</si>
  <si>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</si>
  <si>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</si>
  <si>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</si>
  <si>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</si>
  <si>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</si>
  <si>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</si>
  <si>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</si>
  <si>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</si>
  <si>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</si>
  <si>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</si>
  <si>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</si>
  <si>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</si>
  <si>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</si>
  <si>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</si>
  <si>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</si>
  <si>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</si>
  <si>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</si>
  <si>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</si>
  <si>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</si>
  <si>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</si>
  <si>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</si>
  <si>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</si>
  <si>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</si>
  <si>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</si>
  <si>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</si>
  <si>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</si>
  <si>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</si>
  <si>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</si>
  <si>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</si>
  <si>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</si>
  <si>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</si>
  <si>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</si>
  <si>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</si>
  <si>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</si>
  <si>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</si>
  <si>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</si>
  <si>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</si>
  <si>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</si>
  <si>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</si>
  <si>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</si>
  <si>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</si>
  <si>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</si>
  <si>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</si>
  <si>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</si>
  <si>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</si>
  <si>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</si>
  <si>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</si>
  <si>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</si>
  <si>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</si>
  <si>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</si>
  <si>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</si>
  <si>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</si>
  <si>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</si>
  <si>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</si>
  <si>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</si>
  <si>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</si>
  <si>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</si>
  <si>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</si>
  <si>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</si>
  <si>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</si>
  <si>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</si>
  <si>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</si>
  <si>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</si>
  <si>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</si>
  <si>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</si>
  <si>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</si>
  <si>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</si>
  <si>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</si>
  <si>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</si>
  <si>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</si>
  <si>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</si>
  <si>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</si>
  <si>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</si>
  <si>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</si>
  <si>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</si>
  <si>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</si>
  <si>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</si>
  <si>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</si>
  <si>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</si>
  <si>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</si>
  <si>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</si>
  <si>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</si>
  <si>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</si>
  <si>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</si>
  <si>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</si>
  <si>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</si>
  <si>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</si>
  <si>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</si>
  <si>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</si>
  <si>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</si>
  <si>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</si>
  <si>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</si>
  <si>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</si>
  <si>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</si>
  <si>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</si>
  <si>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</si>
  <si>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</si>
  <si>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</si>
  <si>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</si>
  <si>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</si>
  <si>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</si>
  <si>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</si>
  <si>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</si>
  <si>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</si>
  <si>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</si>
  <si>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</si>
  <si>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</si>
  <si>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</si>
  <si>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</si>
  <si>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</si>
  <si>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</si>
  <si>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</si>
  <si>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</si>
  <si>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</si>
  <si>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</si>
  <si>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</si>
  <si>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</si>
  <si>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</si>
  <si>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</si>
  <si>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</si>
  <si>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</si>
  <si>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</si>
  <si>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</si>
  <si>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</si>
  <si>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</si>
  <si>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</si>
  <si>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</si>
  <si>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</si>
  <si>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</si>
  <si>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</si>
  <si>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</si>
  <si>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</si>
  <si>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</si>
  <si>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</si>
  <si>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</si>
  <si>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</si>
  <si>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</si>
  <si>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</si>
  <si>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</si>
  <si>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</si>
  <si>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</si>
  <si>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</si>
  <si>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</si>
  <si>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</si>
  <si>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</si>
  <si>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</si>
  <si>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</si>
  <si>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</si>
  <si>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</si>
  <si>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</si>
  <si>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</si>
  <si>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</si>
  <si>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</si>
  <si>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</si>
  <si>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</si>
  <si>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</si>
  <si>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</si>
  <si>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</si>
  <si>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</si>
  <si>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</si>
  <si>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</si>
  <si>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</si>
  <si>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</si>
  <si>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</si>
  <si>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</si>
  <si>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</si>
  <si>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</si>
  <si>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</si>
  <si>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</si>
  <si>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</si>
  <si>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</si>
  <si>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</si>
  <si>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25% Margin buffer APC tool</t>
  </si>
  <si>
    <t>Takasbank has separate liquidity protocol with CBRT ensuring the access to the TL and foreign currency liquidity during intraday and end of day. The amount is stated as total for CCP Level</t>
  </si>
  <si>
    <t>Please see the market procedure for eligible assets and corresponding haircuts  "https://www.takasbank.com.tr/en/rules-and-regulations/procedures?page=1"</t>
  </si>
  <si>
    <t>Please see the market procedure for eligible assets for pre-funded participant contributions to the default resourcesand corresponding haircuts  "https://www.takasbank.com.tr/en/rules-and-regulations/procedures?page=1"</t>
  </si>
  <si>
    <t>Number (number of minutes)</t>
  </si>
  <si>
    <t>Integer</t>
  </si>
  <si>
    <t>100%, 1 day</t>
  </si>
  <si>
    <t>Only account base backtest results are shown. Add-ons included.</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</si>
  <si>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Securities:0</t>
    </r>
    <r>
      <rPr>
        <sz val="11"/>
        <rFont val="Calibri"/>
        <family val="2"/>
        <scheme val="minor"/>
      </rPr>
      <t xml:space="preserve">
</t>
    </r>
    <r>
      <rPr>
        <i/>
        <sz val="11"/>
        <rFont val="Calibri"/>
        <family val="2"/>
        <charset val="162"/>
        <scheme val="minor"/>
      </rPr>
      <t>Equity:25</t>
    </r>
    <r>
      <rPr>
        <sz val="11"/>
        <rFont val="Calibri"/>
        <family val="2"/>
        <scheme val="minor"/>
      </rPr>
      <t xml:space="preserve">
Investment Fund Participation Certificates(Equity Intense):7
</t>
    </r>
    <r>
      <rPr>
        <i/>
        <sz val="11"/>
        <rFont val="Calibri"/>
        <family val="2"/>
        <charset val="162"/>
        <scheme val="minor"/>
      </rPr>
      <t>Investment Fund Participation Certificates(Fixed Income Intense):2
Investment Fund Participation Certificates(Money Market Intense):0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</si>
</sst>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quot;$&quot;* #,##0_);_(&quot;$&quot;* \(#,##0\);_(&quot;$&quot;* &quot;-&quot;_);_(@_)"/>
    <numFmt numFmtId="165" formatCode="_(&quot;$&quot;* #,##0.00_);_(&quot;$&quot;* \(#,##0.00\);_(&quot;$&quot;* &quot;-&quot;??_);_(@_)"/>
    <numFmt numFmtId="166" formatCode="_(* #,##0.00_);_(* \(#,##0.00\);_(* &quot;-&quot;??_);_(@_)"/>
    <numFmt numFmtId="167" formatCode="yyyy\-mm\-dd"/>
    <numFmt numFmtId="168" formatCode="0.0"/>
    <numFmt numFmtId="169" formatCode="0.0000"/>
    <numFmt numFmtId="170" formatCode="_(* ###0.00_);_(* \(###0.00\);_(* &quot;-&quot;??_);_(@_)"/>
    <numFmt numFmtId="171" formatCode="_(* #,##0.0000_);_(* \(#,##0.0000\);_(* &quot;-&quot;??_);_(@_)"/>
    <numFmt numFmtId="172" formatCode="_(* #,##0_);_(* \(#,##0\);_(* &quot;-&quot;??_);_(@_)"/>
    <numFmt numFmtId="173" formatCode="yyyy\-mm\-dd;@"/>
    <numFmt numFmtId="174" formatCode="_(* #,##0.000_);_(* \(#,##0.000\);_(* &quot;-&quot;??_);_(@_)"/>
    <numFmt numFmtId="175" formatCode="[hh]:mm:ss_)"/>
    <numFmt numFmtId="176" formatCode="0.0%"/>
    <numFmt numFmtId="177" formatCode="_(* #,##0.0_);_(* \(#,##0.0\);_(* &quot;-&quot;??_);_(@_)"/>
    <numFmt numFmtId="178" formatCode="0.00000"/>
  </numFmts>
  <fonts count="8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165" fontId="5" fillId="0" borderId="0" applyFont="0" applyFill="0" applyBorder="0" applyAlignment="0" applyProtection="0"/>
    <xf numFmtId="166" fontId="1" fillId="0" borderId="0" applyFont="0" applyFill="0" applyBorder="0" applyAlignment="0" applyProtection="0"/>
    <xf numFmtId="0" fontId="81" fillId="0" borderId="0"/>
  </cellStyleXfs>
  <cellXfs count="376">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7" fontId="27" fillId="0" borderId="0" xfId="0" applyNumberFormat="1" applyFont="1" applyFill="1" applyBorder="1" applyAlignment="1">
      <alignment horizontal="left" vertical="top" wrapText="1"/>
    </xf>
    <xf numFmtId="167"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166"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7" fontId="28" fillId="0" borderId="0" xfId="0" applyNumberFormat="1" applyFont="1" applyFill="1" applyBorder="1" applyAlignment="1">
      <alignment horizontal="left" vertical="center" wrapText="1"/>
    </xf>
    <xf numFmtId="167" fontId="27" fillId="0" borderId="0" xfId="0" applyNumberFormat="1" applyFont="1" applyFill="1" applyBorder="1" applyAlignment="1">
      <alignment horizontal="left" vertical="center" wrapText="1"/>
    </xf>
    <xf numFmtId="172"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166"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166" fontId="22" fillId="0" borderId="0" xfId="153" applyFont="1"/>
    <xf numFmtId="0" fontId="24" fillId="0" borderId="0" xfId="2" applyFont="1" applyFill="1" applyBorder="1" applyAlignment="1">
      <alignment horizontal="left" vertical="top"/>
    </xf>
    <xf numFmtId="165"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9" fontId="33" fillId="0" borderId="0" xfId="0" applyNumberFormat="1" applyFont="1" applyFill="1" applyBorder="1" applyAlignment="1">
      <alignment horizontal="left" vertical="center" wrapText="1"/>
    </xf>
    <xf numFmtId="170"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71"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71"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9" fontId="28" fillId="0" borderId="0" xfId="154" applyFont="1"/>
    <xf numFmtId="171"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166"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171"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9" fontId="25" fillId="0" borderId="0" xfId="154" applyNumberFormat="1" applyFont="1" applyFill="1" applyBorder="1" applyAlignment="1">
      <alignment horizontal="left" vertical="top" wrapText="1"/>
    </xf>
    <xf numFmtId="167"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7" fontId="28" fillId="0" borderId="0" xfId="0" applyNumberFormat="1" applyFont="1" applyFill="1" applyBorder="1" applyAlignment="1">
      <alignment vertical="center" wrapText="1"/>
    </xf>
    <xf numFmtId="166" fontId="22" fillId="0" borderId="0" xfId="153" applyFont="1" applyFill="1" applyBorder="1" applyAlignment="1">
      <alignment horizontal="left" vertical="top" wrapText="1"/>
    </xf>
    <xf numFmtId="167" fontId="22" fillId="0" borderId="0" xfId="0" applyNumberFormat="1" applyFont="1" applyFill="1" applyBorder="1" applyAlignment="1">
      <alignment horizontal="left" vertical="top" wrapText="1"/>
    </xf>
    <xf numFmtId="0" fontId="44" fillId="0" borderId="0" xfId="0" applyFont="1" applyFill="1" applyBorder="1" applyAlignment="1">
      <alignment horizontal="left" vertical="center" wrapText="1"/>
    </xf>
    <xf numFmtId="167" fontId="45" fillId="0" borderId="0" xfId="155" applyNumberFormat="1" applyFont="1" applyFill="1" applyBorder="1" applyAlignment="1" applyProtection="1">
      <alignment horizontal="left" vertical="top" wrapText="1"/>
    </xf>
    <xf numFmtId="0" fontId="4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172" fontId="22" fillId="0" borderId="0" xfId="153" applyNumberFormat="1" applyFont="1" applyFill="1" applyBorder="1" applyAlignment="1">
      <alignment horizontal="left" vertical="center" wrapText="1"/>
    </xf>
    <xf numFmtId="166" fontId="22" fillId="0" borderId="0" xfId="153" applyFont="1" applyFill="1" applyBorder="1" applyAlignment="1">
      <alignment horizontal="left" vertical="center" wrapText="1"/>
    </xf>
    <xf numFmtId="166" fontId="47" fillId="0" borderId="0" xfId="153" applyFont="1" applyFill="1" applyBorder="1" applyAlignment="1">
      <alignment horizontal="left" vertical="center" wrapText="1"/>
    </xf>
    <xf numFmtId="166" fontId="25" fillId="0" borderId="0" xfId="153" applyFont="1" applyFill="1" applyBorder="1" applyAlignment="1">
      <alignment horizontal="left" vertical="center" wrapText="1"/>
    </xf>
    <xf numFmtId="167" fontId="22" fillId="0" borderId="0" xfId="0" applyNumberFormat="1" applyFont="1" applyFill="1" applyBorder="1" applyAlignment="1">
      <alignment horizontal="left" vertical="center" wrapText="1"/>
    </xf>
    <xf numFmtId="174" fontId="22" fillId="0" borderId="0" xfId="153" applyNumberFormat="1" applyFont="1" applyFill="1" applyBorder="1" applyAlignment="1">
      <alignment horizontal="left" vertical="top" wrapText="1"/>
    </xf>
    <xf numFmtId="166" fontId="22" fillId="0" borderId="0" xfId="0" applyNumberFormat="1" applyFont="1" applyFill="1" applyBorder="1" applyAlignment="1">
      <alignment horizontal="left" vertical="top" wrapText="1"/>
    </xf>
    <xf numFmtId="172" fontId="22" fillId="0" borderId="0" xfId="153" applyNumberFormat="1" applyFont="1" applyFill="1" applyBorder="1" applyAlignment="1">
      <alignment horizontal="left" vertical="top" wrapText="1"/>
    </xf>
    <xf numFmtId="171" fontId="22" fillId="0" borderId="0" xfId="153" applyNumberFormat="1" applyFont="1" applyFill="1" applyBorder="1" applyAlignment="1">
      <alignment horizontal="left" vertical="top" wrapText="1"/>
    </xf>
    <xf numFmtId="0" fontId="48"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166" fontId="37" fillId="0" borderId="0" xfId="153" applyFont="1" applyFill="1" applyAlignment="1">
      <alignment horizontal="center" vertical="center"/>
    </xf>
    <xf numFmtId="0" fontId="37" fillId="0" borderId="0" xfId="0" applyFont="1" applyFill="1" applyAlignment="1">
      <alignment horizontal="center" vertical="center"/>
    </xf>
    <xf numFmtId="166" fontId="37" fillId="0" borderId="0" xfId="0" applyNumberFormat="1" applyFont="1" applyFill="1"/>
    <xf numFmtId="172" fontId="49" fillId="0" borderId="0" xfId="153" applyNumberFormat="1" applyFont="1" applyFill="1" applyBorder="1" applyAlignment="1">
      <alignment horizontal="center" vertical="center"/>
    </xf>
    <xf numFmtId="167" fontId="50" fillId="0" borderId="0" xfId="0" applyNumberFormat="1" applyFont="1" applyFill="1" applyBorder="1" applyAlignment="1">
      <alignment vertical="center" wrapText="1"/>
    </xf>
    <xf numFmtId="172" fontId="49"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166" fontId="51"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166" fontId="37" fillId="0" borderId="0" xfId="153" applyFont="1" applyBorder="1" applyAlignment="1">
      <alignment horizontal="right"/>
    </xf>
    <xf numFmtId="166" fontId="37" fillId="0" borderId="0" xfId="153" applyFont="1" applyFill="1" applyBorder="1" applyAlignment="1">
      <alignment horizontal="center" vertical="center"/>
    </xf>
    <xf numFmtId="166" fontId="37" fillId="0" borderId="0" xfId="153" applyFont="1" applyBorder="1" applyAlignment="1">
      <alignment horizontal="center" vertical="center"/>
    </xf>
    <xf numFmtId="166"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166" fontId="37" fillId="0" borderId="0" xfId="153" applyFont="1" applyFill="1"/>
    <xf numFmtId="172"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72" fontId="37" fillId="0" borderId="0" xfId="153" applyNumberFormat="1"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49" fillId="0" borderId="0" xfId="0" applyFont="1" applyFill="1" applyAlignment="1">
      <alignment horizontal="center"/>
    </xf>
    <xf numFmtId="172" fontId="37" fillId="0" borderId="0" xfId="153" applyNumberFormat="1" applyFont="1" applyFill="1" applyBorder="1" applyAlignment="1">
      <alignment horizontal="center" vertical="center" wrapText="1"/>
    </xf>
    <xf numFmtId="0" fontId="49" fillId="0" borderId="0" xfId="0" applyFont="1" applyAlignment="1">
      <alignment horizontal="center" vertical="center"/>
    </xf>
    <xf numFmtId="167"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7"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7"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7" fontId="1" fillId="0" borderId="0" xfId="0" applyNumberFormat="1" applyFont="1" applyFill="1" applyBorder="1" applyAlignment="1">
      <alignment horizontal="left" vertical="top" wrapText="1"/>
    </xf>
    <xf numFmtId="0" fontId="1" fillId="0" borderId="0" xfId="0" applyFont="1" applyFill="1" applyAlignment="1">
      <alignment horizontal="left"/>
    </xf>
    <xf numFmtId="169" fontId="27" fillId="0" borderId="0" xfId="0" applyNumberFormat="1" applyFont="1" applyFill="1" applyBorder="1" applyAlignment="1">
      <alignment horizontal="left" vertical="center" wrapText="1"/>
    </xf>
    <xf numFmtId="168" fontId="27" fillId="0" borderId="0" xfId="0" applyNumberFormat="1" applyFont="1" applyFill="1" applyBorder="1" applyAlignment="1">
      <alignment horizontal="left" vertical="center" wrapText="1"/>
    </xf>
    <xf numFmtId="0" fontId="48"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3" fontId="52" fillId="0" borderId="0" xfId="0" applyNumberFormat="1" applyFont="1" applyFill="1" applyAlignment="1">
      <alignment vertical="center"/>
    </xf>
    <xf numFmtId="0" fontId="22" fillId="0" borderId="0" xfId="0" applyFont="1" applyFill="1" applyAlignment="1">
      <alignment horizontal="left" vertical="top" wrapText="1"/>
    </xf>
    <xf numFmtId="0" fontId="23" fillId="0" borderId="0" xfId="155" applyFill="1" applyAlignment="1" applyProtection="1">
      <alignment horizontal="center" vertical="center" wrapText="1"/>
    </xf>
    <xf numFmtId="166" fontId="0" fillId="0" borderId="0" xfId="153" applyFont="1" applyBorder="1"/>
    <xf numFmtId="0" fontId="53"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4" fillId="33" borderId="0" xfId="0" applyFont="1" applyFill="1" applyAlignment="1">
      <alignment horizontal="left" vertical="top"/>
    </xf>
    <xf numFmtId="0" fontId="55"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5" fillId="33" borderId="0" xfId="0" applyFont="1" applyFill="1" applyAlignment="1">
      <alignment horizontal="left" vertical="top"/>
    </xf>
    <xf numFmtId="0" fontId="56"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1" fillId="33" borderId="0" xfId="0" applyFont="1" applyFill="1" applyAlignment="1">
      <alignment horizontal="left" vertical="center" wrapText="1"/>
    </xf>
    <xf numFmtId="0" fontId="62"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3"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4" fillId="37" borderId="15" xfId="0" applyFont="1" applyFill="1" applyBorder="1" applyAlignment="1">
      <alignment horizontal="left" vertical="center" wrapText="1"/>
    </xf>
    <xf numFmtId="0" fontId="65"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7" fontId="67" fillId="38" borderId="1" xfId="0" applyNumberFormat="1" applyFont="1" applyFill="1" applyBorder="1" applyAlignment="1">
      <alignment horizontal="center" vertical="center" wrapText="1"/>
    </xf>
    <xf numFmtId="167" fontId="67"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7" fillId="38" borderId="1" xfId="0" applyFont="1" applyFill="1" applyBorder="1" applyAlignment="1">
      <alignment horizontal="center" vertical="center" wrapText="1"/>
    </xf>
    <xf numFmtId="21" fontId="67" fillId="38" borderId="1" xfId="0" applyNumberFormat="1" applyFont="1" applyFill="1" applyBorder="1" applyAlignment="1">
      <alignment horizontal="center" vertical="center" wrapText="1"/>
    </xf>
    <xf numFmtId="21" fontId="67" fillId="38" borderId="1" xfId="0" applyNumberFormat="1" applyFont="1" applyFill="1" applyBorder="1" applyAlignment="1">
      <alignment horizontal="left" vertical="center" wrapText="1"/>
    </xf>
    <xf numFmtId="0" fontId="67" fillId="38" borderId="1" xfId="0" applyFont="1" applyFill="1" applyBorder="1" applyAlignment="1">
      <alignment horizontal="left" vertical="center" wrapText="1"/>
    </xf>
    <xf numFmtId="2" fontId="67" fillId="38" borderId="1" xfId="0" applyNumberFormat="1" applyFont="1" applyFill="1" applyBorder="1" applyAlignment="1">
      <alignment horizontal="center" vertical="center" wrapText="1"/>
    </xf>
    <xf numFmtId="2" fontId="67" fillId="38" borderId="1" xfId="0" applyNumberFormat="1" applyFont="1" applyFill="1" applyBorder="1" applyAlignment="1">
      <alignment horizontal="left" vertical="center" wrapText="1"/>
    </xf>
    <xf numFmtId="10" fontId="67" fillId="38" borderId="1" xfId="154" applyNumberFormat="1" applyFont="1" applyFill="1" applyBorder="1" applyAlignment="1">
      <alignment horizontal="center" vertical="center" wrapText="1"/>
    </xf>
    <xf numFmtId="10" fontId="67"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0" fillId="33" borderId="0" xfId="0" applyFont="1" applyFill="1" applyBorder="1" applyAlignment="1">
      <alignment horizontal="center" vertical="center"/>
    </xf>
    <xf numFmtId="0" fontId="69" fillId="36" borderId="12" xfId="0" applyFont="1" applyFill="1" applyBorder="1" applyAlignment="1">
      <alignment vertical="center"/>
    </xf>
    <xf numFmtId="0" fontId="66" fillId="36" borderId="13" xfId="0" applyFont="1" applyFill="1" applyBorder="1" applyAlignment="1">
      <alignment vertical="center"/>
    </xf>
    <xf numFmtId="0" fontId="1" fillId="36" borderId="14" xfId="0" applyFont="1" applyFill="1" applyBorder="1" applyAlignment="1">
      <alignment horizontal="left" vertical="top"/>
    </xf>
    <xf numFmtId="0" fontId="65"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5"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5" fillId="33" borderId="0" xfId="0" applyFont="1" applyFill="1" applyAlignment="1">
      <alignment horizontal="left" vertical="center" wrapText="1"/>
    </xf>
    <xf numFmtId="0" fontId="0" fillId="33" borderId="0" xfId="0" applyFill="1" applyAlignment="1">
      <alignment horizontal="left" vertical="center"/>
    </xf>
    <xf numFmtId="0" fontId="65"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7"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7"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7" fontId="0" fillId="0" borderId="0" xfId="0" applyNumberFormat="1" applyFont="1" applyAlignment="1">
      <alignment horizontal="left" vertical="center"/>
    </xf>
    <xf numFmtId="167" fontId="77" fillId="37" borderId="1" xfId="0" applyNumberFormat="1" applyFont="1" applyFill="1" applyBorder="1" applyAlignment="1">
      <alignment horizontal="left" vertical="center"/>
    </xf>
    <xf numFmtId="0" fontId="77" fillId="37" borderId="1" xfId="0" applyFont="1" applyFill="1" applyBorder="1" applyAlignment="1">
      <alignment horizontal="left" vertical="center"/>
    </xf>
    <xf numFmtId="0" fontId="77" fillId="37" borderId="1" xfId="0" applyFont="1" applyFill="1" applyBorder="1" applyAlignment="1">
      <alignment horizontal="left" vertical="center" wrapText="1"/>
    </xf>
    <xf numFmtId="10" fontId="78" fillId="43" borderId="1" xfId="0" applyNumberFormat="1" applyFont="1" applyFill="1" applyBorder="1" applyAlignment="1">
      <alignment horizontal="left" vertical="center"/>
    </xf>
    <xf numFmtId="10" fontId="78" fillId="43" borderId="1" xfId="0" applyNumberFormat="1" applyFont="1" applyFill="1" applyBorder="1" applyAlignment="1">
      <alignment horizontal="left" vertical="center" wrapText="1"/>
    </xf>
    <xf numFmtId="0" fontId="20" fillId="0" borderId="0" xfId="0" applyFont="1" applyAlignment="1">
      <alignment horizontal="left" vertical="center"/>
    </xf>
    <xf numFmtId="167"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79"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7"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5"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7"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2" fontId="80"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166" fontId="0" fillId="0" borderId="0" xfId="153" applyFont="1" applyFill="1" applyBorder="1" applyAlignment="1">
      <alignment horizontal="left" vertical="top"/>
    </xf>
    <xf numFmtId="166" fontId="0" fillId="0" borderId="0" xfId="0" applyNumberFormat="1" applyFill="1"/>
    <xf numFmtId="166" fontId="0" fillId="0" borderId="0" xfId="153" applyFont="1" applyFill="1"/>
    <xf numFmtId="0" fontId="41" fillId="0" borderId="0" xfId="155" applyFont="1" applyFill="1" applyAlignment="1" applyProtection="1">
      <alignment vertical="top" wrapText="1"/>
    </xf>
    <xf numFmtId="166"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72" fontId="22" fillId="0" borderId="1" xfId="153" applyNumberFormat="1" applyFont="1" applyFill="1" applyBorder="1" applyAlignment="1">
      <alignment horizontal="center" vertical="center"/>
    </xf>
    <xf numFmtId="166" fontId="22" fillId="0" borderId="0" xfId="0" applyNumberFormat="1" applyFont="1" applyBorder="1"/>
    <xf numFmtId="0" fontId="49" fillId="0" borderId="0" xfId="0" applyFont="1" applyFill="1" applyBorder="1"/>
    <xf numFmtId="0" fontId="82" fillId="0" borderId="0" xfId="0" applyFont="1" applyFill="1" applyBorder="1" applyAlignment="1">
      <alignment vertical="top"/>
    </xf>
    <xf numFmtId="0" fontId="82" fillId="0" borderId="0" xfId="0" applyFont="1" applyFill="1" applyBorder="1"/>
    <xf numFmtId="0" fontId="82"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72" fontId="49"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166" fontId="0" fillId="0" borderId="0" xfId="0" applyNumberFormat="1"/>
    <xf numFmtId="166" fontId="0" fillId="0" borderId="0" xfId="0" applyNumberFormat="1" applyBorder="1"/>
    <xf numFmtId="166" fontId="0" fillId="0" borderId="0" xfId="153" applyFont="1" applyFill="1" applyBorder="1"/>
    <xf numFmtId="166" fontId="22" fillId="0" borderId="0" xfId="153" applyFont="1" applyFill="1" applyBorder="1"/>
    <xf numFmtId="166" fontId="22" fillId="0" borderId="0" xfId="153" applyFont="1" applyBorder="1"/>
    <xf numFmtId="172" fontId="0" fillId="0" borderId="0" xfId="153" applyNumberFormat="1" applyFont="1" applyBorder="1"/>
    <xf numFmtId="172" fontId="0" fillId="0" borderId="0" xfId="0" applyNumberFormat="1"/>
    <xf numFmtId="167" fontId="49" fillId="0" borderId="0" xfId="0" applyNumberFormat="1" applyFont="1" applyBorder="1" applyAlignment="1">
      <alignment horizontal="center" vertical="center"/>
    </xf>
    <xf numFmtId="0" fontId="49" fillId="0" borderId="0" xfId="0" applyFont="1" applyFill="1" applyBorder="1" applyAlignment="1">
      <alignment horizontal="left" vertical="top" wrapText="1"/>
    </xf>
    <xf numFmtId="0" fontId="49" fillId="0" borderId="0" xfId="0" applyFont="1" applyFill="1" applyBorder="1" applyAlignment="1">
      <alignment horizontal="center" vertical="center"/>
    </xf>
    <xf numFmtId="169" fontId="22" fillId="0" borderId="0" xfId="0" applyNumberFormat="1" applyFont="1" applyFill="1" applyBorder="1" applyAlignment="1">
      <alignment horizontal="left" vertical="top" wrapText="1"/>
    </xf>
    <xf numFmtId="172" fontId="22" fillId="33" borderId="1" xfId="153" applyNumberFormat="1" applyFont="1" applyFill="1" applyBorder="1"/>
    <xf numFmtId="166" fontId="22" fillId="0" borderId="0" xfId="153" applyFont="1" applyFill="1" applyBorder="1" applyAlignment="1">
      <alignment horizontal="center" vertical="center" wrapText="1"/>
    </xf>
    <xf numFmtId="9" fontId="22" fillId="0" borderId="0" xfId="154" applyFont="1" applyFill="1" applyBorder="1" applyAlignment="1">
      <alignment horizontal="left" vertical="center" wrapText="1"/>
    </xf>
    <xf numFmtId="9" fontId="25" fillId="0" borderId="0" xfId="154" applyFont="1" applyFill="1" applyBorder="1" applyAlignment="1">
      <alignment horizontal="left" vertical="center" wrapText="1"/>
    </xf>
    <xf numFmtId="9" fontId="22" fillId="0" borderId="0" xfId="154" applyFont="1" applyFill="1" applyBorder="1" applyAlignment="1">
      <alignment horizontal="left" vertical="top" wrapText="1"/>
    </xf>
    <xf numFmtId="172" fontId="0" fillId="0" borderId="0" xfId="153" applyNumberFormat="1" applyFont="1" applyFill="1" applyBorder="1"/>
    <xf numFmtId="172" fontId="0" fillId="0" borderId="0" xfId="153" applyNumberFormat="1" applyFont="1" applyFill="1" applyBorder="1" applyAlignment="1">
      <alignment horizontal="left" vertical="top"/>
    </xf>
    <xf numFmtId="172" fontId="0" fillId="0" borderId="0" xfId="0" applyNumberFormat="1" applyFill="1" applyBorder="1"/>
    <xf numFmtId="172" fontId="5" fillId="0" borderId="0" xfId="153" applyNumberFormat="1" applyFont="1" applyFill="1" applyBorder="1" applyAlignment="1">
      <alignment horizontal="left" vertical="top" wrapText="1"/>
    </xf>
    <xf numFmtId="171" fontId="22" fillId="0" borderId="0" xfId="153" applyNumberFormat="1" applyFont="1" applyFill="1" applyBorder="1" applyAlignment="1">
      <alignment horizontal="center" vertical="top" wrapText="1"/>
    </xf>
    <xf numFmtId="169" fontId="22" fillId="0" borderId="0" xfId="0" applyNumberFormat="1" applyFont="1" applyFill="1" applyAlignment="1">
      <alignment horizontal="center" vertical="top"/>
    </xf>
    <xf numFmtId="176" fontId="22" fillId="0" borderId="0" xfId="154" applyNumberFormat="1" applyFont="1" applyFill="1" applyBorder="1" applyAlignment="1">
      <alignment horizontal="left" vertical="top" wrapText="1"/>
    </xf>
    <xf numFmtId="0" fontId="22" fillId="0" borderId="1" xfId="0" applyFont="1" applyBorder="1" applyAlignment="1">
      <alignment horizontal="center" vertical="center"/>
    </xf>
    <xf numFmtId="0" fontId="0" fillId="0" borderId="1" xfId="0" applyBorder="1" applyAlignment="1">
      <alignment horizontal="center" vertical="center"/>
    </xf>
    <xf numFmtId="167" fontId="25" fillId="0" borderId="1" xfId="0" applyNumberFormat="1" applyFont="1" applyBorder="1" applyAlignment="1">
      <alignment vertical="center" wrapText="1"/>
    </xf>
    <xf numFmtId="0" fontId="22" fillId="0" borderId="1" xfId="0" applyFont="1" applyBorder="1" applyAlignment="1">
      <alignment horizontal="center" vertical="center" wrapText="1"/>
    </xf>
    <xf numFmtId="177" fontId="22" fillId="33" borderId="1" xfId="153" applyNumberFormat="1" applyFont="1" applyFill="1" applyBorder="1"/>
    <xf numFmtId="14" fontId="22" fillId="0" borderId="0" xfId="0" applyNumberFormat="1" applyFont="1"/>
    <xf numFmtId="0" fontId="22" fillId="0" borderId="0" xfId="0" applyFont="1" applyAlignment="1">
      <alignment horizontal="left" vertical="top" wrapText="1"/>
    </xf>
    <xf numFmtId="172" fontId="0" fillId="0" borderId="0" xfId="0" applyNumberFormat="1" applyFill="1"/>
    <xf numFmtId="172" fontId="0" fillId="0" borderId="0" xfId="153" applyNumberFormat="1" applyFont="1" applyFill="1"/>
    <xf numFmtId="178" fontId="25" fillId="0" borderId="0" xfId="154" applyNumberFormat="1" applyFont="1" applyFill="1" applyBorder="1" applyAlignment="1">
      <alignment horizontal="left" vertical="top" wrapText="1"/>
    </xf>
    <xf numFmtId="172" fontId="22" fillId="33" borderId="1" xfId="153" applyNumberFormat="1" applyFont="1" applyFill="1" applyBorder="1" applyAlignment="1">
      <alignment horizontal="center" vertical="center"/>
    </xf>
    <xf numFmtId="0" fontId="0" fillId="33" borderId="1" xfId="0" applyFill="1" applyBorder="1" applyAlignment="1">
      <alignment horizontal="center" vertical="center"/>
    </xf>
    <xf numFmtId="0" fontId="63" fillId="36" borderId="13" xfId="0" applyFont="1" applyFill="1" applyBorder="1" applyAlignment="1">
      <alignment horizontal="left" vertical="center" wrapText="1"/>
    </xf>
    <xf numFmtId="0" fontId="63" fillId="36" borderId="14" xfId="0" applyFont="1" applyFill="1" applyBorder="1" applyAlignment="1">
      <alignment horizontal="left" vertical="center" wrapText="1"/>
    </xf>
    <xf numFmtId="0" fontId="69" fillId="36" borderId="12" xfId="0" applyFont="1" applyFill="1" applyBorder="1" applyAlignment="1">
      <alignment horizontal="center" vertical="center"/>
    </xf>
    <xf numFmtId="0" fontId="69" fillId="36" borderId="13" xfId="0" applyFont="1" applyFill="1" applyBorder="1" applyAlignment="1">
      <alignment horizontal="center" vertical="center"/>
    </xf>
    <xf numFmtId="0" fontId="69" fillId="36" borderId="14" xfId="0" applyFont="1" applyFill="1" applyBorder="1" applyAlignment="1">
      <alignment horizontal="center" vertical="center"/>
    </xf>
    <xf numFmtId="0" fontId="71" fillId="39" borderId="16" xfId="0" applyFont="1" applyFill="1" applyBorder="1" applyAlignment="1">
      <alignment horizontal="center" vertical="center" wrapText="1"/>
    </xf>
    <xf numFmtId="0" fontId="71" fillId="39" borderId="17" xfId="0" applyFont="1" applyFill="1" applyBorder="1" applyAlignment="1">
      <alignment horizontal="center" vertical="center" wrapText="1"/>
    </xf>
    <xf numFmtId="0" fontId="71" fillId="39" borderId="18" xfId="0" applyFont="1" applyFill="1" applyBorder="1" applyAlignment="1">
      <alignment horizontal="center" vertical="center" wrapText="1"/>
    </xf>
    <xf numFmtId="0" fontId="65" fillId="38" borderId="19" xfId="0" applyFont="1" applyFill="1" applyBorder="1" applyAlignment="1">
      <alignment horizontal="left" vertical="top" wrapText="1"/>
    </xf>
    <xf numFmtId="0" fontId="65"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xf numFmtId="0" fontId="65" fillId="38" borderId="12" xfId="0" applyFont="1" applyFill="1" applyBorder="1" applyAlignment="1">
      <alignment horizontal="left" vertical="center" wrapText="1"/>
    </xf>
    <xf numFmtId="0" fontId="65" fillId="38" borderId="14" xfId="0" applyFont="1" applyFill="1" applyBorder="1" applyAlignment="1">
      <alignment horizontal="left" vertical="center" wrapText="1"/>
    </xf>
    <xf numFmtId="0" fontId="75" fillId="34" borderId="12" xfId="0" applyFont="1" applyFill="1" applyBorder="1" applyAlignment="1">
      <alignment horizontal="center" vertical="center" wrapText="1"/>
    </xf>
    <xf numFmtId="0" fontId="75" fillId="34" borderId="13" xfId="0" applyFont="1" applyFill="1" applyBorder="1" applyAlignment="1">
      <alignment horizontal="center" vertical="center" wrapText="1"/>
    </xf>
    <xf numFmtId="0" fontId="75" fillId="34" borderId="14" xfId="0" applyFont="1" applyFill="1" applyBorder="1" applyAlignment="1">
      <alignment horizontal="center" vertical="center" wrapText="1"/>
    </xf>
    <xf numFmtId="0" fontId="65" fillId="38" borderId="12" xfId="0" applyFont="1" applyFill="1" applyBorder="1" applyAlignment="1">
      <alignment horizontal="center" vertical="center" wrapText="1"/>
    </xf>
    <xf numFmtId="0" fontId="65" fillId="38" borderId="13" xfId="0" applyFont="1" applyFill="1" applyBorder="1" applyAlignment="1">
      <alignment horizontal="center" vertical="center" wrapText="1"/>
    </xf>
    <xf numFmtId="0" fontId="65"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3" fillId="36" borderId="12" xfId="0" applyFont="1" applyFill="1" applyBorder="1" applyAlignment="1">
      <alignment horizontal="center" vertical="center"/>
    </xf>
    <xf numFmtId="0" fontId="73" fillId="36" borderId="13" xfId="0" applyFont="1" applyFill="1" applyBorder="1" applyAlignment="1">
      <alignment horizontal="center" vertical="center"/>
    </xf>
    <xf numFmtId="0" fontId="73" fillId="36" borderId="14" xfId="0" applyFont="1" applyFill="1" applyBorder="1" applyAlignment="1">
      <alignment horizontal="center" vertical="center"/>
    </xf>
    <xf numFmtId="0" fontId="71" fillId="39" borderId="12" xfId="0" applyFont="1" applyFill="1" applyBorder="1" applyAlignment="1">
      <alignment horizontal="center" vertical="center" wrapText="1"/>
    </xf>
    <xf numFmtId="0" fontId="71" fillId="39" borderId="13" xfId="0" applyFont="1" applyFill="1" applyBorder="1" applyAlignment="1">
      <alignment horizontal="center" vertical="center" wrapText="1"/>
    </xf>
    <xf numFmtId="0" fontId="71" fillId="39" borderId="14" xfId="0" applyFont="1" applyFill="1" applyBorder="1" applyAlignment="1">
      <alignment horizontal="center" vertical="center" wrapText="1"/>
    </xf>
    <xf numFmtId="0" fontId="65" fillId="38" borderId="12" xfId="0" applyFont="1" applyFill="1" applyBorder="1" applyAlignment="1">
      <alignment horizontal="left" vertical="center"/>
    </xf>
    <xf numFmtId="0" fontId="65" fillId="38" borderId="14"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673414" y="8076274"/>
          <a:ext cx="2690894" cy="3805138"/>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2011-1c37f990-34ca-496c-8690-d73e5158c253.pdf" TargetMode="External"/><Relationship Id="rId13" Type="http://schemas.openxmlformats.org/officeDocument/2006/relationships/hyperlink" Target="https://www.takasbank.com.tr/documents/file/Takasbank_Announcement/2011-1c37f990-34ca-496c-8690-d73e5158c253.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2011-1c37f990-34ca-496c-8690-d73e5158c253.pdf" TargetMode="External"/><Relationship Id="rId12" Type="http://schemas.openxmlformats.org/officeDocument/2006/relationships/hyperlink" Target="https://www.takasbank.com.tr/documents/file/Takasbank_Announcement/2011-1c37f990-34ca-496c-8690-d73e5158c253.pdf" TargetMode="External"/><Relationship Id="rId17" Type="http://schemas.openxmlformats.org/officeDocument/2006/relationships/hyperlink" Target="https://www.takasbank.com.tr/documents/file/Takasbank_Announcement/2011-1c37f990-34ca-496c-8690-d73e5158c253.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2011-1c37f990-34ca-496c-8690-d73e5158c253.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2011-1c37f990-34ca-496c-8690-d73e5158c253.pdf" TargetMode="External"/><Relationship Id="rId11" Type="http://schemas.openxmlformats.org/officeDocument/2006/relationships/hyperlink" Target="https://www.takasbank.com.tr/documents/file/Takasbank_Announcement/2011-1c37f990-34ca-496c-8690-d73e5158c253.pdf" TargetMode="External"/><Relationship Id="rId5" Type="http://schemas.openxmlformats.org/officeDocument/2006/relationships/hyperlink" Target="https://www.takasbank.com.tr/documents/file/Takasbank_Announcement/2011-1c37f990-34ca-496c-8690-d73e5158c253.pdf" TargetMode="External"/><Relationship Id="rId15" Type="http://schemas.openxmlformats.org/officeDocument/2006/relationships/hyperlink" Target="https://www.takasbank.com.tr/documents/file/Takasbank_Announcement/2011-1c37f990-34ca-496c-8690-d73e5158c253.pdf" TargetMode="External"/><Relationship Id="rId10" Type="http://schemas.openxmlformats.org/officeDocument/2006/relationships/hyperlink" Target="https://www.takasbank.com.tr/documents/file/Takasbank_Announcement/2011-1c37f990-34ca-496c-8690-d73e5158c253.pdf" TargetMode="External"/><Relationship Id="rId4" Type="http://schemas.openxmlformats.org/officeDocument/2006/relationships/hyperlink" Target="https://www.takasbank.com.tr/documents/file/Takasbank_Announcement/2011-1c37f990-34ca-496c-8690-d73e5158c253.pdf" TargetMode="External"/><Relationship Id="rId9" Type="http://schemas.openxmlformats.org/officeDocument/2006/relationships/hyperlink" Target="https://www.takasbank.com.tr/documents/file/Takasbank_Announcement/2011-1c37f990-34ca-496c-8690-d73e5158c253.pdf" TargetMode="External"/><Relationship Id="rId14" Type="http://schemas.openxmlformats.org/officeDocument/2006/relationships/hyperlink" Target="https://www.takasbank.com.tr/documents/file/Takasbank_Announcement/2011-1c37f990-34ca-496c-8690-d73e5158c253.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A4" sqref="A4"/>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66"/>
      <c r="B1" s="167" t="s">
        <v>606</v>
      </c>
      <c r="C1" s="168"/>
      <c r="D1" s="168"/>
      <c r="E1" s="169"/>
      <c r="F1" s="169"/>
      <c r="G1" s="169"/>
      <c r="H1" s="169"/>
      <c r="I1" s="169"/>
      <c r="J1" s="169"/>
      <c r="K1" s="169"/>
      <c r="L1" s="169"/>
      <c r="M1" s="169"/>
      <c r="N1" s="169"/>
      <c r="O1" s="169"/>
      <c r="P1" s="169"/>
      <c r="Q1" s="169"/>
      <c r="R1" s="169"/>
      <c r="S1" s="169"/>
      <c r="T1" s="169"/>
      <c r="U1" s="169"/>
      <c r="V1" s="169"/>
      <c r="W1" s="169"/>
      <c r="X1" s="169"/>
      <c r="Y1" s="169"/>
      <c r="Z1" s="169"/>
    </row>
    <row r="2" spans="1:26" ht="5.25" customHeight="1">
      <c r="A2" s="166"/>
      <c r="B2" s="170"/>
      <c r="C2" s="168"/>
      <c r="D2" s="168"/>
      <c r="E2" s="169"/>
      <c r="F2" s="169"/>
      <c r="G2" s="169"/>
      <c r="H2" s="169"/>
      <c r="I2" s="169"/>
      <c r="J2" s="169"/>
      <c r="K2" s="169"/>
      <c r="L2" s="169"/>
      <c r="M2" s="169"/>
      <c r="N2" s="169"/>
      <c r="O2" s="169"/>
      <c r="P2" s="169"/>
      <c r="Q2" s="169"/>
      <c r="R2" s="169"/>
      <c r="S2" s="169"/>
      <c r="T2" s="169"/>
      <c r="U2" s="169"/>
      <c r="V2" s="169"/>
      <c r="W2" s="169"/>
      <c r="X2" s="169"/>
      <c r="Y2" s="169"/>
      <c r="Z2" s="169"/>
    </row>
    <row r="3" spans="1:26" ht="23.25">
      <c r="A3" s="166"/>
      <c r="B3" s="171" t="s">
        <v>607</v>
      </c>
      <c r="C3" s="172"/>
      <c r="D3" s="172"/>
      <c r="E3" s="173"/>
      <c r="F3" s="173"/>
      <c r="G3" s="173"/>
      <c r="H3" s="173"/>
      <c r="I3" s="173"/>
      <c r="J3" s="169"/>
      <c r="K3" s="169"/>
      <c r="L3" s="169"/>
      <c r="M3" s="169"/>
      <c r="N3" s="169"/>
      <c r="O3" s="169"/>
      <c r="P3" s="169"/>
      <c r="Q3" s="169"/>
      <c r="R3" s="169"/>
      <c r="S3" s="169"/>
      <c r="T3" s="169"/>
      <c r="U3" s="169"/>
      <c r="V3" s="169"/>
      <c r="W3" s="169"/>
      <c r="X3" s="169"/>
      <c r="Y3" s="169"/>
      <c r="Z3" s="169"/>
    </row>
    <row r="4" spans="1:26" ht="23.25">
      <c r="A4" s="166"/>
      <c r="B4" s="174"/>
      <c r="C4" s="168"/>
      <c r="D4" s="168"/>
      <c r="E4" s="169"/>
      <c r="F4" s="169"/>
      <c r="G4" s="169"/>
      <c r="H4" s="169"/>
      <c r="I4" s="169"/>
      <c r="J4" s="169"/>
      <c r="K4" s="169"/>
      <c r="L4" s="169"/>
      <c r="M4" s="169"/>
      <c r="N4" s="169"/>
      <c r="O4" s="169"/>
      <c r="P4" s="169"/>
      <c r="Q4" s="169"/>
      <c r="R4" s="169"/>
      <c r="S4" s="169"/>
      <c r="T4" s="169"/>
      <c r="U4" s="169"/>
      <c r="V4" s="169"/>
      <c r="W4" s="169"/>
      <c r="X4" s="169"/>
      <c r="Y4" s="169"/>
      <c r="Z4" s="169"/>
    </row>
    <row r="5" spans="1:26">
      <c r="A5" s="175">
        <v>1</v>
      </c>
      <c r="B5" s="176" t="s">
        <v>608</v>
      </c>
      <c r="C5" s="168"/>
      <c r="D5" s="168"/>
      <c r="E5" s="169"/>
      <c r="F5" s="169"/>
      <c r="G5" s="169"/>
      <c r="H5" s="169"/>
      <c r="I5" s="169"/>
      <c r="J5" s="169"/>
      <c r="K5" s="169"/>
      <c r="L5" s="169"/>
      <c r="M5" s="169"/>
      <c r="N5" s="169"/>
      <c r="O5" s="169"/>
      <c r="P5" s="169"/>
      <c r="Q5" s="169"/>
      <c r="R5" s="169"/>
      <c r="S5" s="169"/>
      <c r="T5" s="169"/>
      <c r="U5" s="169"/>
      <c r="V5" s="169"/>
      <c r="W5" s="169"/>
      <c r="X5" s="169"/>
      <c r="Y5" s="169"/>
      <c r="Z5" s="169"/>
    </row>
    <row r="6" spans="1:26">
      <c r="A6" s="175">
        <v>2</v>
      </c>
      <c r="B6" s="177" t="s">
        <v>609</v>
      </c>
      <c r="C6" s="168"/>
      <c r="D6" s="168"/>
      <c r="E6" s="169"/>
      <c r="F6" s="169"/>
      <c r="G6" s="169"/>
      <c r="H6" s="169"/>
      <c r="I6" s="169"/>
      <c r="J6" s="169"/>
      <c r="K6" s="169"/>
      <c r="L6" s="169"/>
      <c r="M6" s="169"/>
      <c r="N6" s="169"/>
      <c r="O6" s="169"/>
      <c r="P6" s="169"/>
      <c r="Q6" s="169"/>
      <c r="R6" s="169"/>
      <c r="S6" s="169"/>
      <c r="T6" s="169"/>
      <c r="U6" s="169"/>
      <c r="V6" s="169"/>
      <c r="W6" s="169"/>
      <c r="X6" s="169"/>
      <c r="Y6" s="169"/>
      <c r="Z6" s="169"/>
    </row>
    <row r="7" spans="1:26">
      <c r="A7" s="175">
        <v>3</v>
      </c>
      <c r="B7" s="177" t="s">
        <v>610</v>
      </c>
      <c r="C7" s="168"/>
      <c r="D7" s="168"/>
      <c r="E7" s="169"/>
      <c r="F7" s="169"/>
      <c r="G7" s="169"/>
      <c r="H7" s="169"/>
      <c r="I7" s="169"/>
      <c r="J7" s="169"/>
      <c r="K7" s="169"/>
      <c r="L7" s="169"/>
      <c r="M7" s="169"/>
      <c r="N7" s="169"/>
      <c r="O7" s="169"/>
      <c r="P7" s="169"/>
      <c r="Q7" s="169"/>
      <c r="R7" s="169"/>
      <c r="S7" s="169"/>
      <c r="T7" s="169"/>
      <c r="U7" s="169"/>
      <c r="V7" s="169"/>
      <c r="W7" s="169"/>
      <c r="X7" s="169"/>
      <c r="Y7" s="169"/>
      <c r="Z7" s="169"/>
    </row>
    <row r="8" spans="1:26">
      <c r="A8" s="175">
        <v>4</v>
      </c>
      <c r="B8" s="177" t="s">
        <v>611</v>
      </c>
      <c r="C8" s="168"/>
      <c r="D8" s="168"/>
      <c r="E8" s="169"/>
      <c r="F8" s="169"/>
      <c r="G8" s="169"/>
      <c r="H8" s="169"/>
      <c r="I8" s="169"/>
      <c r="J8" s="169"/>
      <c r="K8" s="169"/>
      <c r="L8" s="169"/>
      <c r="M8" s="169"/>
      <c r="N8" s="169"/>
      <c r="O8" s="169"/>
      <c r="P8" s="169"/>
      <c r="Q8" s="169"/>
      <c r="R8" s="169"/>
      <c r="S8" s="169"/>
      <c r="T8" s="169"/>
      <c r="U8" s="169"/>
      <c r="V8" s="169"/>
      <c r="W8" s="169"/>
      <c r="X8" s="169"/>
      <c r="Y8" s="169"/>
      <c r="Z8" s="169"/>
    </row>
    <row r="9" spans="1:26">
      <c r="A9" s="175">
        <v>5</v>
      </c>
      <c r="B9" s="177" t="s">
        <v>612</v>
      </c>
      <c r="C9" s="168"/>
      <c r="D9" s="168"/>
      <c r="E9" s="169"/>
      <c r="F9" s="169"/>
      <c r="G9" s="169"/>
      <c r="H9" s="169"/>
      <c r="I9" s="169"/>
      <c r="J9" s="169"/>
      <c r="K9" s="169"/>
      <c r="L9" s="169"/>
      <c r="M9" s="169"/>
      <c r="N9" s="169"/>
      <c r="O9" s="169"/>
      <c r="P9" s="169"/>
      <c r="Q9" s="169"/>
      <c r="R9" s="169"/>
      <c r="S9" s="169"/>
      <c r="T9" s="169"/>
      <c r="U9" s="169"/>
      <c r="V9" s="169"/>
      <c r="W9" s="169"/>
      <c r="X9" s="169"/>
      <c r="Y9" s="169"/>
      <c r="Z9" s="169"/>
    </row>
    <row r="10" spans="1:26">
      <c r="A10" s="175"/>
      <c r="B10" s="178"/>
      <c r="C10" s="168"/>
      <c r="D10" s="168"/>
      <c r="E10" s="169"/>
      <c r="F10" s="169"/>
      <c r="G10" s="169"/>
      <c r="H10" s="169"/>
      <c r="I10" s="169"/>
      <c r="J10" s="169"/>
      <c r="K10" s="169"/>
      <c r="L10" s="169"/>
      <c r="M10" s="169"/>
      <c r="N10" s="169"/>
      <c r="O10" s="169"/>
      <c r="P10" s="169"/>
      <c r="Q10" s="169"/>
      <c r="R10" s="169"/>
      <c r="S10" s="169"/>
      <c r="T10" s="169"/>
      <c r="U10" s="169"/>
      <c r="V10" s="169"/>
      <c r="W10" s="169"/>
      <c r="X10" s="169"/>
      <c r="Y10" s="169"/>
      <c r="Z10" s="169"/>
    </row>
    <row r="11" spans="1:26" ht="15.75">
      <c r="A11" s="169"/>
      <c r="B11" s="179" t="s">
        <v>613</v>
      </c>
      <c r="C11" s="180"/>
      <c r="D11" s="181"/>
      <c r="E11" s="169"/>
      <c r="F11" s="179" t="s">
        <v>614</v>
      </c>
      <c r="G11" s="169"/>
      <c r="H11" s="169"/>
      <c r="I11" s="169"/>
      <c r="J11" s="169"/>
      <c r="K11" s="169"/>
      <c r="L11" s="169"/>
      <c r="M11" s="169"/>
      <c r="N11" s="169"/>
      <c r="O11" s="169"/>
      <c r="P11" s="169"/>
      <c r="Q11" s="169"/>
      <c r="R11" s="169"/>
      <c r="S11" s="169"/>
      <c r="T11" s="169"/>
      <c r="U11" s="169"/>
      <c r="V11" s="169"/>
      <c r="W11" s="169"/>
      <c r="X11" s="169"/>
      <c r="Y11" s="169"/>
      <c r="Z11" s="169"/>
    </row>
    <row r="12" spans="1:26">
      <c r="A12" s="169"/>
      <c r="B12" s="182" t="s">
        <v>615</v>
      </c>
      <c r="C12" s="183"/>
      <c r="D12" s="184"/>
      <c r="E12" s="169"/>
      <c r="F12" s="182" t="s">
        <v>616</v>
      </c>
      <c r="G12" s="337" t="s">
        <v>617</v>
      </c>
      <c r="H12" s="337"/>
      <c r="I12" s="338"/>
      <c r="J12" s="169"/>
      <c r="K12" s="169"/>
      <c r="L12" s="169"/>
      <c r="M12" s="169"/>
      <c r="N12" s="169"/>
      <c r="O12" s="169"/>
      <c r="P12" s="169"/>
      <c r="Q12" s="169"/>
      <c r="R12" s="169"/>
      <c r="S12" s="169"/>
      <c r="T12" s="169"/>
      <c r="U12" s="169"/>
      <c r="V12" s="169"/>
      <c r="W12" s="169"/>
      <c r="X12" s="169"/>
      <c r="Y12" s="169"/>
      <c r="Z12" s="169"/>
    </row>
    <row r="13" spans="1:26">
      <c r="A13" s="169"/>
      <c r="B13" s="185" t="s">
        <v>618</v>
      </c>
      <c r="C13" s="185" t="s">
        <v>619</v>
      </c>
      <c r="D13" s="185" t="s">
        <v>510</v>
      </c>
      <c r="E13" s="169"/>
      <c r="F13" s="185" t="s">
        <v>620</v>
      </c>
      <c r="G13" s="185" t="s">
        <v>619</v>
      </c>
      <c r="H13" s="185" t="s">
        <v>510</v>
      </c>
      <c r="I13" s="185" t="s">
        <v>621</v>
      </c>
      <c r="J13" s="169"/>
      <c r="K13" s="169"/>
      <c r="L13" s="169"/>
      <c r="M13" s="169"/>
      <c r="N13" s="169"/>
      <c r="O13" s="169"/>
      <c r="P13" s="169"/>
      <c r="Q13" s="169"/>
      <c r="R13" s="169"/>
      <c r="S13" s="169"/>
      <c r="T13" s="169"/>
      <c r="U13" s="169"/>
      <c r="V13" s="169"/>
      <c r="W13" s="169"/>
      <c r="X13" s="169"/>
      <c r="Y13" s="169"/>
      <c r="Z13" s="169"/>
    </row>
    <row r="14" spans="1:26" ht="140.25">
      <c r="A14" s="169"/>
      <c r="B14" s="186" t="s">
        <v>232</v>
      </c>
      <c r="C14" s="187" t="s">
        <v>622</v>
      </c>
      <c r="D14" s="188">
        <v>43921</v>
      </c>
      <c r="E14" s="177"/>
      <c r="F14" s="186" t="s">
        <v>623</v>
      </c>
      <c r="G14" s="187" t="s">
        <v>624</v>
      </c>
      <c r="H14" s="188">
        <v>43921</v>
      </c>
      <c r="I14" s="189"/>
      <c r="J14" s="169"/>
      <c r="K14" s="169"/>
      <c r="L14" s="169"/>
      <c r="M14" s="169"/>
      <c r="N14" s="169"/>
      <c r="O14" s="169"/>
      <c r="P14" s="169"/>
      <c r="Q14" s="169"/>
      <c r="R14" s="169"/>
      <c r="S14" s="169"/>
      <c r="T14" s="169"/>
      <c r="U14" s="169"/>
      <c r="V14" s="169"/>
      <c r="W14" s="169"/>
      <c r="X14" s="169"/>
      <c r="Y14" s="169"/>
      <c r="Z14" s="169"/>
    </row>
    <row r="15" spans="1:26" ht="38.25">
      <c r="A15" s="169"/>
      <c r="B15" s="186" t="s">
        <v>468</v>
      </c>
      <c r="C15" s="190" t="s">
        <v>625</v>
      </c>
      <c r="D15" s="191" t="s">
        <v>626</v>
      </c>
      <c r="E15" s="177"/>
      <c r="F15" s="186" t="s">
        <v>627</v>
      </c>
      <c r="G15" s="187" t="s">
        <v>628</v>
      </c>
      <c r="H15" s="192">
        <v>6.805555555555555E-2</v>
      </c>
      <c r="I15" s="193" t="s">
        <v>629</v>
      </c>
      <c r="J15" s="169"/>
      <c r="K15" s="169"/>
      <c r="L15" s="169"/>
      <c r="M15" s="169"/>
      <c r="N15" s="169"/>
      <c r="O15" s="169"/>
      <c r="P15" s="169"/>
      <c r="Q15" s="169"/>
      <c r="R15" s="169"/>
      <c r="S15" s="169"/>
      <c r="T15" s="169"/>
      <c r="U15" s="169"/>
      <c r="V15" s="169"/>
      <c r="W15" s="169"/>
      <c r="X15" s="169"/>
      <c r="Y15" s="169"/>
      <c r="Z15" s="169"/>
    </row>
    <row r="16" spans="1:26">
      <c r="A16" s="169"/>
      <c r="B16" s="186" t="s">
        <v>483</v>
      </c>
      <c r="C16" s="187" t="s">
        <v>630</v>
      </c>
      <c r="D16" s="191"/>
      <c r="E16" s="177"/>
      <c r="F16" s="186" t="s">
        <v>631</v>
      </c>
      <c r="G16" s="187" t="s">
        <v>632</v>
      </c>
      <c r="H16" s="191">
        <v>1</v>
      </c>
      <c r="I16" s="194"/>
      <c r="J16" s="169"/>
      <c r="K16" s="169"/>
      <c r="L16" s="169"/>
      <c r="M16" s="169"/>
      <c r="N16" s="169"/>
      <c r="O16" s="169"/>
      <c r="P16" s="169"/>
      <c r="Q16" s="169"/>
      <c r="R16" s="169"/>
      <c r="S16" s="169"/>
      <c r="T16" s="169"/>
      <c r="U16" s="169"/>
      <c r="V16" s="169"/>
      <c r="W16" s="169"/>
      <c r="X16" s="169"/>
      <c r="Y16" s="169"/>
      <c r="Z16" s="169"/>
    </row>
    <row r="17" spans="1:26" ht="25.5">
      <c r="A17" s="169"/>
      <c r="B17" s="186" t="s">
        <v>308</v>
      </c>
      <c r="C17" s="187" t="s">
        <v>633</v>
      </c>
      <c r="D17" s="191" t="s">
        <v>634</v>
      </c>
      <c r="E17" s="177"/>
      <c r="F17" s="186" t="s">
        <v>635</v>
      </c>
      <c r="G17" s="187" t="s">
        <v>636</v>
      </c>
      <c r="H17" s="195">
        <v>10000</v>
      </c>
      <c r="I17" s="196" t="s">
        <v>637</v>
      </c>
      <c r="J17" s="169"/>
      <c r="K17" s="169"/>
      <c r="L17" s="169"/>
      <c r="M17" s="169"/>
      <c r="N17" s="169"/>
      <c r="O17" s="169"/>
      <c r="P17" s="169"/>
      <c r="Q17" s="169"/>
      <c r="R17" s="169"/>
      <c r="S17" s="169"/>
      <c r="T17" s="169"/>
      <c r="U17" s="169"/>
      <c r="V17" s="169"/>
      <c r="W17" s="169"/>
      <c r="X17" s="169"/>
      <c r="Y17" s="169"/>
      <c r="Z17" s="169"/>
    </row>
    <row r="18" spans="1:26" ht="51">
      <c r="A18" s="169"/>
      <c r="B18" s="169"/>
      <c r="C18" s="177"/>
      <c r="D18" s="177"/>
      <c r="E18" s="177"/>
      <c r="F18" s="186" t="s">
        <v>638</v>
      </c>
      <c r="G18" s="187" t="s">
        <v>639</v>
      </c>
      <c r="H18" s="197">
        <v>0.995</v>
      </c>
      <c r="I18" s="196" t="s">
        <v>640</v>
      </c>
      <c r="J18" s="169"/>
      <c r="K18" s="169"/>
      <c r="L18" s="169"/>
      <c r="M18" s="169"/>
      <c r="N18" s="169"/>
      <c r="O18" s="169"/>
      <c r="P18" s="169"/>
      <c r="Q18" s="169"/>
      <c r="R18" s="169"/>
      <c r="S18" s="169"/>
      <c r="T18" s="169"/>
      <c r="U18" s="169"/>
      <c r="V18" s="169"/>
      <c r="W18" s="169"/>
      <c r="X18" s="169"/>
      <c r="Y18" s="169"/>
      <c r="Z18" s="169"/>
    </row>
    <row r="19" spans="1:26" ht="25.5">
      <c r="A19" s="169"/>
      <c r="B19" s="169"/>
      <c r="C19" s="177"/>
      <c r="D19" s="177"/>
      <c r="E19" s="177"/>
      <c r="F19" s="186" t="s">
        <v>417</v>
      </c>
      <c r="G19" s="187" t="s">
        <v>641</v>
      </c>
      <c r="H19" s="197" t="s">
        <v>485</v>
      </c>
      <c r="I19" s="198" t="s">
        <v>642</v>
      </c>
      <c r="J19" s="169"/>
      <c r="K19" s="169"/>
      <c r="L19" s="169"/>
      <c r="M19" s="169"/>
      <c r="N19" s="169"/>
      <c r="O19" s="169"/>
      <c r="P19" s="169"/>
      <c r="Q19" s="169"/>
      <c r="R19" s="169"/>
      <c r="S19" s="169"/>
      <c r="T19" s="169"/>
      <c r="U19" s="169"/>
      <c r="V19" s="169"/>
      <c r="W19" s="169"/>
      <c r="X19" s="169"/>
      <c r="Y19" s="169"/>
      <c r="Z19" s="169"/>
    </row>
    <row r="20" spans="1:26">
      <c r="A20" s="169"/>
      <c r="B20" s="199"/>
      <c r="C20" s="200"/>
      <c r="D20" s="200"/>
      <c r="E20" s="177"/>
      <c r="F20" s="169"/>
      <c r="G20" s="169"/>
      <c r="H20" s="169"/>
      <c r="I20" s="169"/>
      <c r="J20" s="169"/>
      <c r="K20" s="169"/>
      <c r="L20" s="169"/>
      <c r="M20" s="169"/>
      <c r="N20" s="169"/>
      <c r="O20" s="169"/>
      <c r="P20" s="169"/>
      <c r="Q20" s="169"/>
      <c r="R20" s="169"/>
      <c r="S20" s="169"/>
      <c r="T20" s="169"/>
      <c r="U20" s="169"/>
      <c r="V20" s="169"/>
      <c r="W20" s="169"/>
      <c r="X20" s="169"/>
      <c r="Y20" s="169"/>
      <c r="Z20" s="169"/>
    </row>
    <row r="21" spans="1:26">
      <c r="A21" s="169"/>
      <c r="B21" s="199"/>
      <c r="C21" s="200"/>
      <c r="D21" s="200"/>
      <c r="E21" s="177"/>
      <c r="F21" s="169"/>
      <c r="G21" s="169"/>
      <c r="H21" s="169"/>
      <c r="I21" s="169"/>
      <c r="J21" s="169"/>
      <c r="K21" s="169"/>
      <c r="L21" s="169"/>
      <c r="M21" s="169"/>
      <c r="N21" s="169"/>
      <c r="O21" s="169"/>
      <c r="P21" s="169"/>
      <c r="Q21" s="169"/>
      <c r="R21" s="169"/>
      <c r="S21" s="169"/>
      <c r="T21" s="169"/>
      <c r="U21" s="169"/>
      <c r="V21" s="169"/>
      <c r="W21" s="169"/>
      <c r="X21" s="169"/>
      <c r="Y21" s="169"/>
      <c r="Z21" s="169"/>
    </row>
    <row r="22" spans="1:26" ht="15.75">
      <c r="A22" s="169"/>
      <c r="B22" s="179" t="s">
        <v>643</v>
      </c>
      <c r="C22" s="201"/>
      <c r="D22" s="202"/>
      <c r="E22" s="169"/>
      <c r="F22" s="179" t="s">
        <v>644</v>
      </c>
      <c r="G22" s="169"/>
      <c r="H22" s="169"/>
      <c r="I22" s="169"/>
      <c r="J22" s="169"/>
      <c r="K22" s="169"/>
      <c r="L22" s="169"/>
      <c r="M22" s="169"/>
      <c r="N22" s="169"/>
      <c r="O22" s="169"/>
      <c r="P22" s="169"/>
      <c r="Q22" s="169"/>
      <c r="R22" s="169"/>
      <c r="S22" s="169"/>
      <c r="T22" s="169"/>
      <c r="U22" s="169"/>
      <c r="V22" s="169"/>
      <c r="W22" s="169"/>
      <c r="X22" s="169"/>
      <c r="Y22" s="169"/>
      <c r="Z22" s="169"/>
    </row>
    <row r="23" spans="1:26" ht="18.75">
      <c r="A23" s="169"/>
      <c r="B23" s="339" t="s">
        <v>645</v>
      </c>
      <c r="C23" s="340"/>
      <c r="D23" s="341"/>
      <c r="E23" s="203" t="s">
        <v>646</v>
      </c>
      <c r="F23" s="204" t="s">
        <v>647</v>
      </c>
      <c r="G23" s="205"/>
      <c r="H23" s="205"/>
      <c r="I23" s="206"/>
      <c r="J23" s="169"/>
      <c r="K23" s="169"/>
      <c r="L23" s="169"/>
      <c r="M23" s="169"/>
      <c r="N23" s="169"/>
      <c r="O23" s="169"/>
      <c r="P23" s="169"/>
      <c r="Q23" s="169"/>
      <c r="R23" s="169"/>
      <c r="S23" s="169"/>
      <c r="T23" s="169"/>
      <c r="U23" s="169"/>
      <c r="V23" s="169"/>
      <c r="W23" s="169"/>
      <c r="X23" s="169"/>
      <c r="Y23" s="169"/>
      <c r="Z23" s="169"/>
    </row>
    <row r="24" spans="1:26">
      <c r="A24" s="169"/>
      <c r="B24" s="342" t="s">
        <v>648</v>
      </c>
      <c r="C24" s="343"/>
      <c r="D24" s="344"/>
      <c r="E24" s="169"/>
      <c r="F24" s="345" t="s">
        <v>649</v>
      </c>
      <c r="G24" s="347" t="s">
        <v>650</v>
      </c>
      <c r="H24" s="347"/>
      <c r="I24" s="348"/>
      <c r="J24" s="169"/>
      <c r="K24" s="169"/>
      <c r="L24" s="169"/>
      <c r="M24" s="169"/>
      <c r="N24" s="169"/>
      <c r="O24" s="169"/>
      <c r="P24" s="169"/>
      <c r="Q24" s="169"/>
      <c r="R24" s="169"/>
      <c r="S24" s="169"/>
      <c r="T24" s="169"/>
      <c r="U24" s="169"/>
      <c r="V24" s="169"/>
      <c r="W24" s="169"/>
      <c r="X24" s="169"/>
      <c r="Y24" s="169"/>
      <c r="Z24" s="169"/>
    </row>
    <row r="25" spans="1:26" ht="24" customHeight="1">
      <c r="A25" s="169"/>
      <c r="B25" s="186" t="s">
        <v>651</v>
      </c>
      <c r="C25" s="351" t="s">
        <v>652</v>
      </c>
      <c r="D25" s="352"/>
      <c r="E25" s="169"/>
      <c r="F25" s="346"/>
      <c r="G25" s="349"/>
      <c r="H25" s="349"/>
      <c r="I25" s="350"/>
      <c r="J25" s="169"/>
      <c r="K25" s="169"/>
      <c r="L25" s="169"/>
      <c r="M25" s="169"/>
      <c r="N25" s="169"/>
      <c r="O25" s="169"/>
      <c r="P25" s="169"/>
      <c r="Q25" s="169"/>
      <c r="R25" s="169"/>
      <c r="S25" s="169"/>
      <c r="T25" s="169"/>
      <c r="U25" s="169"/>
      <c r="V25" s="169"/>
      <c r="W25" s="169"/>
      <c r="X25" s="169"/>
      <c r="Y25" s="169"/>
      <c r="Z25" s="169"/>
    </row>
    <row r="26" spans="1:26" ht="25.5">
      <c r="A26" s="169"/>
      <c r="B26" s="186" t="s">
        <v>486</v>
      </c>
      <c r="C26" s="351" t="s">
        <v>653</v>
      </c>
      <c r="D26" s="352"/>
      <c r="E26" s="169"/>
      <c r="F26" s="207" t="s">
        <v>654</v>
      </c>
      <c r="G26" s="208" t="s">
        <v>655</v>
      </c>
      <c r="H26" s="208"/>
      <c r="I26" s="209"/>
      <c r="J26" s="169"/>
      <c r="K26" s="169"/>
      <c r="L26" s="169"/>
      <c r="M26" s="169"/>
      <c r="N26" s="169"/>
      <c r="O26" s="169"/>
      <c r="P26" s="169"/>
      <c r="Q26" s="169"/>
      <c r="R26" s="169"/>
      <c r="S26" s="169"/>
      <c r="T26" s="169"/>
      <c r="U26" s="169"/>
      <c r="V26" s="169"/>
      <c r="W26" s="169"/>
      <c r="X26" s="169"/>
      <c r="Y26" s="169"/>
      <c r="Z26" s="169"/>
    </row>
    <row r="27" spans="1:26">
      <c r="A27" s="169"/>
      <c r="B27" s="186" t="s">
        <v>487</v>
      </c>
      <c r="C27" s="351" t="s">
        <v>656</v>
      </c>
      <c r="D27" s="352"/>
      <c r="E27" s="169"/>
      <c r="F27" s="210" t="s">
        <v>657</v>
      </c>
      <c r="G27" s="211" t="s">
        <v>658</v>
      </c>
      <c r="H27" s="211"/>
      <c r="I27" s="212"/>
      <c r="J27" s="169"/>
      <c r="K27" s="169"/>
      <c r="L27" s="169"/>
      <c r="M27" s="169"/>
      <c r="N27" s="169"/>
      <c r="O27" s="169"/>
      <c r="P27" s="169"/>
      <c r="Q27" s="169"/>
      <c r="R27" s="169"/>
      <c r="S27" s="169"/>
      <c r="T27" s="169"/>
      <c r="U27" s="169"/>
      <c r="V27" s="169"/>
      <c r="W27" s="169"/>
      <c r="X27" s="169"/>
      <c r="Y27" s="169"/>
      <c r="Z27" s="169"/>
    </row>
    <row r="28" spans="1:26">
      <c r="A28" s="169"/>
      <c r="B28" s="186" t="s">
        <v>486</v>
      </c>
      <c r="C28" s="351" t="s">
        <v>659</v>
      </c>
      <c r="D28" s="352"/>
      <c r="E28" s="169"/>
      <c r="F28" s="169"/>
      <c r="G28" s="199"/>
      <c r="H28" s="199"/>
      <c r="I28" s="199"/>
      <c r="J28" s="169"/>
      <c r="K28" s="169"/>
      <c r="L28" s="169"/>
      <c r="M28" s="169"/>
      <c r="N28" s="169"/>
      <c r="O28" s="169"/>
      <c r="P28" s="169"/>
      <c r="Q28" s="169"/>
      <c r="R28" s="169"/>
      <c r="S28" s="169"/>
      <c r="T28" s="169"/>
      <c r="U28" s="169"/>
      <c r="V28" s="169"/>
      <c r="W28" s="169"/>
      <c r="X28" s="169"/>
      <c r="Y28" s="169"/>
      <c r="Z28" s="169"/>
    </row>
    <row r="29" spans="1:26">
      <c r="A29" s="169"/>
      <c r="B29" s="356" t="s">
        <v>660</v>
      </c>
      <c r="C29" s="357"/>
      <c r="D29" s="358"/>
      <c r="E29" s="169"/>
      <c r="F29" s="169"/>
      <c r="G29" s="199"/>
      <c r="H29" s="199"/>
      <c r="I29" s="199"/>
      <c r="J29" s="169"/>
      <c r="K29" s="169"/>
      <c r="L29" s="169"/>
      <c r="M29" s="169"/>
      <c r="N29" s="169"/>
      <c r="O29" s="169"/>
      <c r="P29" s="169"/>
      <c r="Q29" s="169"/>
      <c r="R29" s="169"/>
      <c r="S29" s="169"/>
      <c r="T29" s="169"/>
      <c r="U29" s="169"/>
      <c r="V29" s="169"/>
      <c r="W29" s="169"/>
      <c r="X29" s="169"/>
      <c r="Y29" s="169"/>
      <c r="Z29" s="169"/>
    </row>
    <row r="30" spans="1:26">
      <c r="A30" s="169"/>
      <c r="B30" s="359" t="s">
        <v>661</v>
      </c>
      <c r="C30" s="360"/>
      <c r="D30" s="361"/>
      <c r="E30" s="169"/>
      <c r="F30" s="169"/>
      <c r="G30" s="199"/>
      <c r="H30" s="199"/>
      <c r="I30" s="199"/>
      <c r="J30" s="169"/>
      <c r="K30" s="169"/>
      <c r="L30" s="169"/>
      <c r="M30" s="169"/>
      <c r="N30" s="169"/>
      <c r="O30" s="169"/>
      <c r="P30" s="169"/>
      <c r="Q30" s="169"/>
      <c r="R30" s="169"/>
      <c r="S30" s="169"/>
      <c r="T30" s="169"/>
      <c r="U30" s="169"/>
      <c r="V30" s="169"/>
      <c r="W30" s="169"/>
      <c r="X30" s="169"/>
      <c r="Y30" s="169"/>
      <c r="Z30" s="169"/>
    </row>
    <row r="31" spans="1:26">
      <c r="A31" s="169"/>
      <c r="B31" s="169"/>
      <c r="C31" s="169"/>
      <c r="D31" s="169"/>
      <c r="E31" s="169"/>
      <c r="F31" s="169"/>
      <c r="G31" s="199"/>
      <c r="H31" s="199"/>
      <c r="I31" s="199"/>
      <c r="J31" s="169"/>
      <c r="K31" s="169"/>
      <c r="L31" s="169"/>
      <c r="M31" s="169"/>
      <c r="N31" s="169"/>
      <c r="O31" s="169"/>
      <c r="P31" s="169"/>
      <c r="Q31" s="169"/>
      <c r="R31" s="169"/>
      <c r="S31" s="169"/>
      <c r="T31" s="169"/>
      <c r="U31" s="169"/>
      <c r="V31" s="169"/>
      <c r="W31" s="169"/>
      <c r="X31" s="169"/>
      <c r="Y31" s="169"/>
      <c r="Z31" s="169"/>
    </row>
    <row r="32" spans="1:26" ht="15.75">
      <c r="A32" s="169"/>
      <c r="B32" s="179" t="s">
        <v>662</v>
      </c>
      <c r="C32" s="213"/>
      <c r="D32" s="214"/>
      <c r="E32" s="169"/>
      <c r="F32" s="169"/>
      <c r="G32" s="199"/>
      <c r="H32" s="199"/>
      <c r="I32" s="199"/>
      <c r="J32" s="169"/>
      <c r="K32" s="169"/>
      <c r="L32" s="169"/>
      <c r="M32" s="169"/>
      <c r="N32" s="169"/>
      <c r="O32" s="169"/>
      <c r="P32" s="169"/>
      <c r="Q32" s="169"/>
      <c r="R32" s="169"/>
      <c r="S32" s="169"/>
      <c r="T32" s="169"/>
      <c r="U32" s="169"/>
      <c r="V32" s="169"/>
      <c r="W32" s="169"/>
      <c r="X32" s="169"/>
      <c r="Y32" s="169"/>
      <c r="Z32" s="169"/>
    </row>
    <row r="33" spans="1:26" ht="18.75">
      <c r="A33" s="169"/>
      <c r="B33" s="362" t="s">
        <v>663</v>
      </c>
      <c r="C33" s="363"/>
      <c r="D33" s="364"/>
      <c r="E33" s="169"/>
      <c r="F33" s="169"/>
      <c r="G33" s="199"/>
      <c r="H33" s="199"/>
      <c r="I33" s="199"/>
      <c r="J33" s="169"/>
      <c r="K33" s="169"/>
      <c r="L33" s="169"/>
      <c r="M33" s="169"/>
      <c r="N33" s="169"/>
      <c r="O33" s="169"/>
      <c r="P33" s="169"/>
      <c r="Q33" s="169"/>
      <c r="R33" s="169"/>
      <c r="S33" s="169"/>
      <c r="T33" s="169"/>
      <c r="U33" s="169"/>
      <c r="V33" s="169"/>
      <c r="W33" s="169"/>
      <c r="X33" s="169"/>
      <c r="Y33" s="169"/>
      <c r="Z33" s="169"/>
    </row>
    <row r="34" spans="1:26">
      <c r="A34" s="169"/>
      <c r="B34" s="365" t="s">
        <v>664</v>
      </c>
      <c r="C34" s="366"/>
      <c r="D34" s="367"/>
      <c r="E34" s="169"/>
      <c r="F34" s="169"/>
      <c r="G34" s="199"/>
      <c r="H34" s="199"/>
      <c r="I34" s="199"/>
      <c r="J34" s="169"/>
      <c r="K34" s="169"/>
      <c r="L34" s="169"/>
      <c r="M34" s="169"/>
      <c r="N34" s="169"/>
      <c r="O34" s="169"/>
      <c r="P34" s="169"/>
      <c r="Q34" s="169"/>
      <c r="R34" s="169"/>
      <c r="S34" s="169"/>
      <c r="T34" s="169"/>
      <c r="U34" s="169"/>
      <c r="V34" s="169"/>
      <c r="W34" s="169"/>
      <c r="X34" s="169"/>
      <c r="Y34" s="169"/>
      <c r="Z34" s="169"/>
    </row>
    <row r="35" spans="1:26">
      <c r="A35" s="169"/>
      <c r="B35" s="215" t="s">
        <v>665</v>
      </c>
      <c r="C35" s="368" t="s">
        <v>666</v>
      </c>
      <c r="D35" s="369"/>
      <c r="E35" s="169"/>
      <c r="F35" s="169"/>
      <c r="G35" s="199"/>
      <c r="H35" s="199"/>
      <c r="I35" s="199"/>
      <c r="J35" s="169"/>
      <c r="K35" s="169"/>
      <c r="L35" s="169"/>
      <c r="M35" s="169"/>
      <c r="N35" s="169"/>
      <c r="O35" s="169"/>
      <c r="P35" s="169"/>
      <c r="Q35" s="169"/>
      <c r="R35" s="169"/>
      <c r="S35" s="169"/>
      <c r="T35" s="169"/>
      <c r="U35" s="169"/>
      <c r="V35" s="169"/>
      <c r="W35" s="169"/>
      <c r="X35" s="169"/>
      <c r="Y35" s="169"/>
      <c r="Z35" s="169"/>
    </row>
    <row r="36" spans="1:26" ht="20.25" customHeight="1">
      <c r="A36" s="169"/>
      <c r="B36" s="186" t="s">
        <v>486</v>
      </c>
      <c r="C36" s="351" t="s">
        <v>667</v>
      </c>
      <c r="D36" s="352"/>
      <c r="E36" s="169"/>
      <c r="F36" s="169"/>
      <c r="G36" s="199"/>
      <c r="H36" s="199"/>
      <c r="I36" s="199"/>
      <c r="J36" s="169"/>
      <c r="K36" s="169"/>
      <c r="L36" s="169"/>
      <c r="M36" s="169"/>
      <c r="N36" s="169"/>
      <c r="O36" s="169"/>
      <c r="P36" s="169"/>
      <c r="Q36" s="169"/>
      <c r="R36" s="169"/>
      <c r="S36" s="169"/>
      <c r="T36" s="169"/>
      <c r="U36" s="169"/>
      <c r="V36" s="169"/>
      <c r="W36" s="169"/>
      <c r="X36" s="169"/>
      <c r="Y36" s="169"/>
      <c r="Z36" s="169"/>
    </row>
    <row r="37" spans="1:26" ht="46.5" customHeight="1">
      <c r="A37" s="169"/>
      <c r="B37" s="186" t="s">
        <v>668</v>
      </c>
      <c r="C37" s="351" t="s">
        <v>669</v>
      </c>
      <c r="D37" s="352"/>
      <c r="E37" s="169"/>
      <c r="F37" s="169"/>
      <c r="G37" s="216"/>
      <c r="H37" s="199"/>
      <c r="I37" s="199"/>
      <c r="J37" s="169"/>
      <c r="K37" s="169"/>
      <c r="L37" s="169"/>
      <c r="M37" s="169"/>
      <c r="N37" s="169"/>
      <c r="O37" s="169"/>
      <c r="P37" s="169"/>
      <c r="Q37" s="169"/>
      <c r="R37" s="169"/>
      <c r="S37" s="169"/>
      <c r="T37" s="169"/>
      <c r="U37" s="169"/>
      <c r="V37" s="169"/>
      <c r="W37" s="169"/>
      <c r="X37" s="169"/>
      <c r="Y37" s="169"/>
      <c r="Z37" s="169"/>
    </row>
    <row r="38" spans="1:26">
      <c r="A38" s="169"/>
      <c r="B38" s="359" t="s">
        <v>661</v>
      </c>
      <c r="C38" s="360"/>
      <c r="D38" s="361"/>
      <c r="E38" s="169"/>
      <c r="F38" s="169"/>
      <c r="G38" s="199"/>
      <c r="H38" s="199"/>
      <c r="I38" s="199"/>
      <c r="J38" s="169"/>
      <c r="K38" s="169"/>
      <c r="L38" s="169"/>
      <c r="M38" s="169"/>
      <c r="N38" s="169"/>
      <c r="O38" s="169"/>
      <c r="P38" s="169"/>
      <c r="Q38" s="169"/>
      <c r="R38" s="169"/>
      <c r="S38" s="169"/>
      <c r="T38" s="169"/>
      <c r="U38" s="169"/>
      <c r="V38" s="169"/>
      <c r="W38" s="169"/>
      <c r="X38" s="169"/>
      <c r="Y38" s="169"/>
      <c r="Z38" s="169"/>
    </row>
    <row r="39" spans="1:26">
      <c r="A39" s="169"/>
      <c r="B39" s="169"/>
      <c r="C39" s="169"/>
      <c r="D39" s="169"/>
      <c r="E39" s="169"/>
      <c r="F39" s="169"/>
      <c r="G39" s="199"/>
      <c r="H39" s="199"/>
      <c r="I39" s="199"/>
      <c r="J39" s="169"/>
      <c r="K39" s="169"/>
      <c r="L39" s="169"/>
      <c r="M39" s="169"/>
      <c r="N39" s="169"/>
      <c r="O39" s="169"/>
      <c r="P39" s="169"/>
      <c r="Q39" s="169"/>
      <c r="R39" s="169"/>
      <c r="S39" s="169"/>
      <c r="T39" s="169"/>
      <c r="U39" s="169"/>
      <c r="V39" s="169"/>
      <c r="W39" s="169"/>
      <c r="X39" s="169"/>
      <c r="Y39" s="169"/>
      <c r="Z39" s="169"/>
    </row>
    <row r="40" spans="1:26" ht="15.75">
      <c r="A40" s="169"/>
      <c r="B40" s="179" t="s">
        <v>670</v>
      </c>
      <c r="C40" s="214"/>
      <c r="D40" s="214"/>
      <c r="E40" s="169"/>
      <c r="F40" s="169"/>
      <c r="G40" s="199"/>
      <c r="H40" s="199"/>
      <c r="I40" s="199"/>
      <c r="J40" s="169"/>
      <c r="K40" s="169"/>
      <c r="L40" s="169"/>
      <c r="M40" s="169"/>
      <c r="N40" s="169"/>
      <c r="O40" s="169"/>
      <c r="P40" s="169"/>
      <c r="Q40" s="169"/>
      <c r="R40" s="169"/>
      <c r="S40" s="169"/>
      <c r="T40" s="169"/>
      <c r="U40" s="169"/>
      <c r="V40" s="169"/>
      <c r="W40" s="169"/>
      <c r="X40" s="169"/>
      <c r="Y40" s="169"/>
      <c r="Z40" s="169"/>
    </row>
    <row r="41" spans="1:26" ht="15.75">
      <c r="A41" s="169"/>
      <c r="B41" s="353" t="s">
        <v>508</v>
      </c>
      <c r="C41" s="354"/>
      <c r="D41" s="355"/>
      <c r="E41" s="169"/>
      <c r="F41" s="169"/>
      <c r="G41" s="199"/>
      <c r="H41" s="199"/>
      <c r="I41" s="199"/>
      <c r="J41" s="169"/>
      <c r="K41" s="169"/>
      <c r="L41" s="169"/>
      <c r="M41" s="169"/>
      <c r="N41" s="169"/>
      <c r="O41" s="169"/>
      <c r="P41" s="169"/>
      <c r="Q41" s="169"/>
      <c r="R41" s="169"/>
      <c r="S41" s="169"/>
      <c r="T41" s="169"/>
      <c r="U41" s="169"/>
      <c r="V41" s="169"/>
      <c r="W41" s="169"/>
      <c r="X41" s="169"/>
      <c r="Y41" s="169"/>
      <c r="Z41" s="169"/>
    </row>
    <row r="42" spans="1:26">
      <c r="A42" s="169"/>
      <c r="B42" s="373" t="s">
        <v>488</v>
      </c>
      <c r="C42" s="374"/>
      <c r="D42" s="375"/>
      <c r="E42" s="169"/>
      <c r="F42" s="169"/>
      <c r="G42" s="199"/>
      <c r="H42" s="199"/>
      <c r="I42" s="199"/>
      <c r="J42" s="169"/>
      <c r="K42" s="169"/>
      <c r="L42" s="169"/>
      <c r="M42" s="169"/>
      <c r="N42" s="169"/>
      <c r="O42" s="169"/>
      <c r="P42" s="169"/>
      <c r="Q42" s="169"/>
      <c r="R42" s="169"/>
      <c r="S42" s="169"/>
      <c r="T42" s="169"/>
      <c r="U42" s="169"/>
      <c r="V42" s="169"/>
      <c r="W42" s="169"/>
      <c r="X42" s="169"/>
      <c r="Y42" s="169"/>
      <c r="Z42" s="169"/>
    </row>
    <row r="43" spans="1:26">
      <c r="A43" s="169"/>
      <c r="B43" s="373" t="s">
        <v>671</v>
      </c>
      <c r="C43" s="374"/>
      <c r="D43" s="375"/>
      <c r="E43" s="169"/>
      <c r="F43" s="169"/>
      <c r="G43" s="199"/>
      <c r="H43" s="199"/>
      <c r="I43" s="199"/>
      <c r="J43" s="169"/>
      <c r="K43" s="169"/>
      <c r="L43" s="169"/>
      <c r="M43" s="169"/>
      <c r="N43" s="169"/>
      <c r="O43" s="169"/>
      <c r="P43" s="169"/>
      <c r="Q43" s="169"/>
      <c r="R43" s="169"/>
      <c r="S43" s="169"/>
      <c r="T43" s="169"/>
      <c r="U43" s="169"/>
      <c r="V43" s="169"/>
      <c r="W43" s="169"/>
      <c r="X43" s="169"/>
      <c r="Y43" s="169"/>
      <c r="Z43" s="169"/>
    </row>
    <row r="44" spans="1:26">
      <c r="A44" s="169"/>
      <c r="B44" s="373" t="s">
        <v>672</v>
      </c>
      <c r="C44" s="374"/>
      <c r="D44" s="375"/>
      <c r="E44" s="169"/>
      <c r="F44" s="169"/>
      <c r="G44" s="199"/>
      <c r="H44" s="199"/>
      <c r="I44" s="199"/>
      <c r="J44" s="169"/>
      <c r="K44" s="169"/>
      <c r="L44" s="169"/>
      <c r="M44" s="169"/>
      <c r="N44" s="169"/>
      <c r="O44" s="169"/>
      <c r="P44" s="169"/>
      <c r="Q44" s="169"/>
      <c r="R44" s="169"/>
      <c r="S44" s="169"/>
      <c r="T44" s="169"/>
      <c r="U44" s="169"/>
      <c r="V44" s="169"/>
      <c r="W44" s="169"/>
      <c r="X44" s="169"/>
      <c r="Y44" s="169"/>
      <c r="Z44" s="169"/>
    </row>
    <row r="45" spans="1:26">
      <c r="A45" s="169"/>
      <c r="B45" s="373" t="s">
        <v>673</v>
      </c>
      <c r="C45" s="374"/>
      <c r="D45" s="375"/>
      <c r="E45" s="169"/>
      <c r="F45" s="169"/>
      <c r="G45" s="199"/>
      <c r="H45" s="199"/>
      <c r="I45" s="199"/>
      <c r="J45" s="169"/>
      <c r="K45" s="169"/>
      <c r="L45" s="169"/>
      <c r="M45" s="169"/>
      <c r="N45" s="169"/>
      <c r="O45" s="169"/>
      <c r="P45" s="169"/>
      <c r="Q45" s="169"/>
      <c r="R45" s="169"/>
      <c r="S45" s="169"/>
      <c r="T45" s="169"/>
      <c r="U45" s="169"/>
      <c r="V45" s="169"/>
      <c r="W45" s="169"/>
      <c r="X45" s="169"/>
      <c r="Y45" s="169"/>
      <c r="Z45" s="169"/>
    </row>
    <row r="46" spans="1:26">
      <c r="A46" s="169"/>
      <c r="B46" s="373" t="s">
        <v>674</v>
      </c>
      <c r="C46" s="374"/>
      <c r="D46" s="375"/>
      <c r="E46" s="169"/>
      <c r="F46" s="169"/>
      <c r="G46" s="169"/>
      <c r="H46" s="169"/>
      <c r="I46" s="169"/>
      <c r="J46" s="169"/>
      <c r="K46" s="169"/>
      <c r="L46" s="169"/>
      <c r="M46" s="169"/>
      <c r="N46" s="169"/>
      <c r="O46" s="169"/>
      <c r="P46" s="169"/>
      <c r="Q46" s="169"/>
      <c r="R46" s="169"/>
      <c r="S46" s="169"/>
      <c r="T46" s="169"/>
      <c r="U46" s="169"/>
      <c r="V46" s="169"/>
      <c r="W46" s="169"/>
      <c r="X46" s="169"/>
      <c r="Y46" s="169"/>
      <c r="Z46" s="169"/>
    </row>
    <row r="47" spans="1:26" ht="29.1" customHeight="1">
      <c r="A47" s="169"/>
      <c r="B47" s="373" t="s">
        <v>675</v>
      </c>
      <c r="C47" s="374"/>
      <c r="D47" s="375"/>
      <c r="E47" s="169"/>
      <c r="F47" s="169"/>
      <c r="G47" s="169"/>
      <c r="H47" s="169"/>
      <c r="I47" s="169"/>
      <c r="J47" s="169"/>
      <c r="K47" s="169"/>
      <c r="L47" s="169"/>
      <c r="M47" s="169"/>
      <c r="N47" s="169"/>
      <c r="O47" s="169"/>
      <c r="P47" s="169"/>
      <c r="Q47" s="169"/>
      <c r="R47" s="169"/>
      <c r="S47" s="169"/>
      <c r="T47" s="169"/>
      <c r="U47" s="169"/>
      <c r="V47" s="169"/>
      <c r="W47" s="169"/>
      <c r="X47" s="169"/>
      <c r="Y47" s="169"/>
      <c r="Z47" s="169"/>
    </row>
    <row r="48" spans="1:26" ht="93.6" customHeight="1">
      <c r="A48" s="169"/>
      <c r="B48" s="370" t="s">
        <v>676</v>
      </c>
      <c r="C48" s="371"/>
      <c r="D48" s="372"/>
      <c r="E48" s="169"/>
      <c r="F48" s="169"/>
      <c r="G48" s="169"/>
      <c r="H48" s="169"/>
      <c r="I48" s="169"/>
      <c r="J48" s="169"/>
      <c r="K48" s="169"/>
      <c r="L48" s="169"/>
      <c r="M48" s="169"/>
      <c r="N48" s="169"/>
      <c r="O48" s="169"/>
      <c r="P48" s="169"/>
      <c r="Q48" s="169"/>
      <c r="R48" s="169"/>
      <c r="S48" s="169"/>
      <c r="T48" s="169"/>
      <c r="U48" s="169"/>
      <c r="V48" s="169"/>
      <c r="W48" s="169"/>
      <c r="X48" s="169"/>
      <c r="Y48" s="169"/>
      <c r="Z48" s="169"/>
    </row>
    <row r="49" spans="1:26">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row>
    <row r="50" spans="1:26" ht="15.75">
      <c r="A50" s="169"/>
      <c r="B50" s="179" t="s">
        <v>677</v>
      </c>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row>
    <row r="51" spans="1:26">
      <c r="A51" s="169"/>
      <c r="B51" s="217" t="s">
        <v>678</v>
      </c>
      <c r="C51" s="218" t="s">
        <v>619</v>
      </c>
      <c r="D51" s="218"/>
      <c r="E51" s="218"/>
      <c r="F51" s="218"/>
      <c r="G51" s="218"/>
      <c r="H51" s="219"/>
      <c r="I51" s="169"/>
      <c r="J51" s="169"/>
      <c r="K51" s="169"/>
      <c r="L51" s="169"/>
      <c r="M51" s="169"/>
      <c r="N51" s="169"/>
      <c r="O51" s="169"/>
      <c r="P51" s="169"/>
      <c r="Q51" s="169"/>
      <c r="R51" s="169"/>
      <c r="S51" s="169"/>
      <c r="T51" s="169"/>
      <c r="U51" s="169"/>
      <c r="V51" s="169"/>
      <c r="W51" s="169"/>
      <c r="X51" s="169"/>
      <c r="Y51" s="169"/>
      <c r="Z51" s="169"/>
    </row>
    <row r="52" spans="1:26">
      <c r="A52" s="169"/>
      <c r="B52" s="220" t="s">
        <v>16</v>
      </c>
      <c r="C52" s="221" t="s">
        <v>679</v>
      </c>
      <c r="D52" s="222"/>
      <c r="E52" s="222"/>
      <c r="F52" s="222"/>
      <c r="G52" s="222"/>
      <c r="H52" s="223"/>
      <c r="I52" s="169"/>
      <c r="J52" s="169"/>
      <c r="K52" s="169"/>
      <c r="L52" s="169"/>
      <c r="M52" s="169"/>
      <c r="N52" s="169"/>
      <c r="O52" s="169"/>
      <c r="P52" s="169"/>
      <c r="Q52" s="169"/>
      <c r="R52" s="169"/>
      <c r="S52" s="169"/>
      <c r="T52" s="169"/>
      <c r="U52" s="169"/>
      <c r="V52" s="169"/>
      <c r="W52" s="169"/>
      <c r="X52" s="169"/>
      <c r="Y52" s="169"/>
      <c r="Z52" s="169"/>
    </row>
    <row r="53" spans="1:26">
      <c r="A53" s="169"/>
      <c r="B53" s="220" t="s">
        <v>33</v>
      </c>
      <c r="C53" s="221" t="s">
        <v>680</v>
      </c>
      <c r="D53" s="222"/>
      <c r="E53" s="222"/>
      <c r="F53" s="222"/>
      <c r="G53" s="222"/>
      <c r="H53" s="223"/>
      <c r="I53" s="169"/>
      <c r="J53" s="169"/>
      <c r="K53" s="169"/>
      <c r="L53" s="169"/>
      <c r="M53" s="169"/>
      <c r="N53" s="169"/>
      <c r="O53" s="169"/>
      <c r="P53" s="169"/>
      <c r="Q53" s="169"/>
      <c r="R53" s="169"/>
      <c r="S53" s="169"/>
      <c r="T53" s="169"/>
      <c r="U53" s="169"/>
      <c r="V53" s="169"/>
      <c r="W53" s="169"/>
      <c r="X53" s="169"/>
      <c r="Y53" s="169"/>
      <c r="Z53" s="169"/>
    </row>
    <row r="54" spans="1:26">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row>
    <row r="55" spans="1:26">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row>
    <row r="56" spans="1:26">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row>
    <row r="57" spans="1:26">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row>
    <row r="58" spans="1:26">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row>
    <row r="59" spans="1:26">
      <c r="A59" s="169"/>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row>
    <row r="60" spans="1:26">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row>
    <row r="61" spans="1:26">
      <c r="A61" s="169"/>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row>
    <row r="62" spans="1:26">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row>
    <row r="63" spans="1:26">
      <c r="A63" s="169"/>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row>
    <row r="64" spans="1:26">
      <c r="A64" s="169"/>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row>
    <row r="65" spans="1:26">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row>
    <row r="66" spans="1:26">
      <c r="A66" s="169"/>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row>
    <row r="67" spans="1:26">
      <c r="A67" s="169"/>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row>
    <row r="68" spans="1:26">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row>
    <row r="69" spans="1:26">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row>
    <row r="70" spans="1:26">
      <c r="A70" s="169"/>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row>
    <row r="71" spans="1:26">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row>
    <row r="72" spans="1:26">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row>
    <row r="73" spans="1:26">
      <c r="A73" s="169"/>
      <c r="B73" s="169"/>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row>
    <row r="74" spans="1:26">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row>
    <row r="75" spans="1:26">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row>
    <row r="76" spans="1:26">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row>
    <row r="77" spans="1:26">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row>
    <row r="78" spans="1:26">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row>
    <row r="79" spans="1:26">
      <c r="A79" s="169"/>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row>
    <row r="80" spans="1:26">
      <c r="A80" s="169"/>
      <c r="B80" s="169"/>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row>
    <row r="81" spans="1:26">
      <c r="A81" s="169"/>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row>
    <row r="82" spans="1:26">
      <c r="A82" s="169"/>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row>
    <row r="83" spans="1:26">
      <c r="A83" s="169"/>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row>
    <row r="84" spans="1:26">
      <c r="A84" s="169"/>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row>
    <row r="85" spans="1:26">
      <c r="A85" s="169"/>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row>
    <row r="86" spans="1:26">
      <c r="A86" s="169"/>
      <c r="B86" s="169"/>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row>
    <row r="87" spans="1:26">
      <c r="A87" s="169"/>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row>
    <row r="88" spans="1:26">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row>
    <row r="89" spans="1:26">
      <c r="A89" s="169"/>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row>
    <row r="90" spans="1:26">
      <c r="A90" s="169"/>
      <c r="B90" s="169"/>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row>
    <row r="91" spans="1:26">
      <c r="A91" s="169"/>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row>
    <row r="92" spans="1:26">
      <c r="A92" s="169"/>
      <c r="B92" s="169"/>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row>
    <row r="93" spans="1:26">
      <c r="A93" s="169"/>
      <c r="B93" s="169"/>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row>
    <row r="94" spans="1:26">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row>
    <row r="95" spans="1:26">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row>
    <row r="96" spans="1:26">
      <c r="A96" s="169"/>
      <c r="B96" s="169"/>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row>
    <row r="97" spans="1:26">
      <c r="A97" s="169"/>
      <c r="B97" s="169"/>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row>
    <row r="98" spans="1:26">
      <c r="A98" s="169"/>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row>
    <row r="99" spans="1:26">
      <c r="A99" s="169"/>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row>
    <row r="100" spans="1:26">
      <c r="A100" s="169"/>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row>
    <row r="101" spans="1:26">
      <c r="A101" s="169"/>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row>
    <row r="102" spans="1:26">
      <c r="A102" s="169"/>
      <c r="B102" s="169"/>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row>
    <row r="103" spans="1:26">
      <c r="A103" s="169"/>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row>
    <row r="104" spans="1:26">
      <c r="A104" s="169"/>
      <c r="B104" s="169"/>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row>
    <row r="105" spans="1:26">
      <c r="A105" s="169"/>
      <c r="B105" s="169"/>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row>
    <row r="106" spans="1:26">
      <c r="A106" s="169"/>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row>
    <row r="107" spans="1:26">
      <c r="A107" s="169"/>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row>
    <row r="108" spans="1:26">
      <c r="A108" s="169"/>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row>
    <row r="109" spans="1:26">
      <c r="A109" s="169"/>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row>
    <row r="110" spans="1:26">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row>
    <row r="111" spans="1:26">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row>
    <row r="112" spans="1:26">
      <c r="A112" s="169"/>
      <c r="B112" s="169"/>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row>
    <row r="113" spans="1:26">
      <c r="A113" s="169"/>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row>
    <row r="114" spans="1:26">
      <c r="A114" s="169"/>
      <c r="B114" s="169"/>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row>
    <row r="115" spans="1:26">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row>
    <row r="116" spans="1:26">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row>
    <row r="117" spans="1:26">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row>
    <row r="118" spans="1:26">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row>
    <row r="119" spans="1:26">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row>
    <row r="120" spans="1:26">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row>
    <row r="121" spans="1:26">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row>
    <row r="122" spans="1:26">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row>
    <row r="123" spans="1:26">
      <c r="A123" s="169"/>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row>
    <row r="124" spans="1:26">
      <c r="A124" s="169"/>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row>
    <row r="125" spans="1:26">
      <c r="A125" s="169"/>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row>
    <row r="126" spans="1:26">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row>
    <row r="127" spans="1:26">
      <c r="A127" s="169"/>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row>
    <row r="128" spans="1:26">
      <c r="A128" s="169"/>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row>
    <row r="129" spans="1:26">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row>
    <row r="130" spans="1:26">
      <c r="A130" s="169"/>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row>
    <row r="131" spans="1:26">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row>
    <row r="132" spans="1:26">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row>
    <row r="133" spans="1:26">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row>
    <row r="134" spans="1:26">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row>
    <row r="135" spans="1:26">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row>
    <row r="136" spans="1:26">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row>
    <row r="137" spans="1:26">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row>
    <row r="138" spans="1:26">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row>
    <row r="139" spans="1:26">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row>
    <row r="140" spans="1:26">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row>
    <row r="141" spans="1:26">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row>
    <row r="142" spans="1:26">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row>
    <row r="143" spans="1:26">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row>
    <row r="144" spans="1:26">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row>
    <row r="145" spans="1:26">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row>
    <row r="146" spans="1:26">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row>
    <row r="147" spans="1:26">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row>
    <row r="148" spans="1:26">
      <c r="A148" s="169"/>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row>
    <row r="149" spans="1:26">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row>
    <row r="150" spans="1:26">
      <c r="A150" s="169"/>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row>
  </sheetData>
  <mergeCells count="25">
    <mergeCell ref="B48:D48"/>
    <mergeCell ref="B42:D42"/>
    <mergeCell ref="B43:D43"/>
    <mergeCell ref="B44:D44"/>
    <mergeCell ref="B45:D45"/>
    <mergeCell ref="B46:D46"/>
    <mergeCell ref="B47:D47"/>
    <mergeCell ref="B41:D41"/>
    <mergeCell ref="C26:D26"/>
    <mergeCell ref="C27:D27"/>
    <mergeCell ref="C28:D28"/>
    <mergeCell ref="B29:D29"/>
    <mergeCell ref="B30:D30"/>
    <mergeCell ref="B33:D33"/>
    <mergeCell ref="B34:D34"/>
    <mergeCell ref="C35:D35"/>
    <mergeCell ref="C36:D36"/>
    <mergeCell ref="C37:D37"/>
    <mergeCell ref="B38:D38"/>
    <mergeCell ref="G12:I12"/>
    <mergeCell ref="B23:D23"/>
    <mergeCell ref="B24:D24"/>
    <mergeCell ref="F24:F25"/>
    <mergeCell ref="G24:I25"/>
    <mergeCell ref="C25:D25"/>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F16" sqref="F16"/>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99">
        <f>+Takasbank_AggregatedDataFile!$A$2</f>
        <v>45657</v>
      </c>
      <c r="B2" s="116" t="s">
        <v>484</v>
      </c>
      <c r="C2" s="117" t="s">
        <v>579</v>
      </c>
      <c r="D2" s="117" t="s">
        <v>244</v>
      </c>
      <c r="E2" s="118" t="s">
        <v>518</v>
      </c>
      <c r="F2" s="119">
        <v>4016361126.8600001</v>
      </c>
      <c r="G2" s="48"/>
    </row>
    <row r="3" spans="1:34">
      <c r="A3" s="99">
        <f>+Takasbank_AggregatedDataFile!$A$2</f>
        <v>45657</v>
      </c>
      <c r="B3" s="116" t="s">
        <v>484</v>
      </c>
      <c r="C3" s="117" t="s">
        <v>579</v>
      </c>
      <c r="D3" s="117" t="s">
        <v>245</v>
      </c>
      <c r="E3" s="118" t="s">
        <v>518</v>
      </c>
      <c r="F3" s="119">
        <v>36590701690.070068</v>
      </c>
      <c r="G3" s="48"/>
    </row>
    <row r="4" spans="1:34" ht="25.5">
      <c r="A4" s="99">
        <f>+Takasbank_AggregatedDataFile!$A$2</f>
        <v>45657</v>
      </c>
      <c r="B4" s="116" t="s">
        <v>484</v>
      </c>
      <c r="C4" s="117" t="s">
        <v>513</v>
      </c>
      <c r="D4" s="117" t="s">
        <v>244</v>
      </c>
      <c r="E4" s="118" t="s">
        <v>518</v>
      </c>
      <c r="F4" s="119">
        <v>0</v>
      </c>
      <c r="G4" s="48"/>
    </row>
    <row r="5" spans="1:34" ht="25.5">
      <c r="A5" s="99">
        <f>+Takasbank_AggregatedDataFile!$A$2</f>
        <v>45657</v>
      </c>
      <c r="B5" s="116" t="s">
        <v>484</v>
      </c>
      <c r="C5" s="117" t="s">
        <v>513</v>
      </c>
      <c r="D5" s="117" t="s">
        <v>245</v>
      </c>
      <c r="E5" s="118" t="s">
        <v>518</v>
      </c>
      <c r="F5" s="119">
        <v>0</v>
      </c>
      <c r="G5" s="48"/>
    </row>
    <row r="6" spans="1:34">
      <c r="A6" s="99">
        <f>+Takasbank_AggregatedDataFile!$A$2</f>
        <v>45657</v>
      </c>
      <c r="B6" s="116" t="s">
        <v>484</v>
      </c>
      <c r="C6" s="117" t="s">
        <v>514</v>
      </c>
      <c r="D6" s="117" t="s">
        <v>244</v>
      </c>
      <c r="E6" s="118" t="s">
        <v>518</v>
      </c>
      <c r="F6" s="119">
        <v>0</v>
      </c>
      <c r="G6" s="119"/>
    </row>
    <row r="7" spans="1:34" s="21" customFormat="1">
      <c r="A7" s="99">
        <f>+Takasbank_AggregatedDataFile!$A$2</f>
        <v>45657</v>
      </c>
      <c r="B7" s="116" t="s">
        <v>484</v>
      </c>
      <c r="C7" s="117" t="s">
        <v>514</v>
      </c>
      <c r="D7" s="117" t="s">
        <v>245</v>
      </c>
      <c r="E7" s="118" t="s">
        <v>518</v>
      </c>
      <c r="F7" s="119">
        <v>0</v>
      </c>
      <c r="G7" s="119"/>
      <c r="H7"/>
      <c r="I7"/>
      <c r="J7"/>
      <c r="K7"/>
      <c r="L7"/>
      <c r="M7"/>
      <c r="N7"/>
      <c r="O7"/>
      <c r="P7"/>
      <c r="Q7"/>
      <c r="R7"/>
      <c r="S7"/>
      <c r="T7"/>
      <c r="U7"/>
      <c r="V7"/>
      <c r="W7"/>
      <c r="X7"/>
      <c r="Y7"/>
      <c r="Z7"/>
      <c r="AA7"/>
      <c r="AB7"/>
      <c r="AC7"/>
      <c r="AD7"/>
      <c r="AE7"/>
      <c r="AF7"/>
      <c r="AG7"/>
      <c r="AH7"/>
    </row>
    <row r="8" spans="1:34">
      <c r="A8" s="99">
        <f>+Takasbank_AggregatedDataFile!$A$2</f>
        <v>45657</v>
      </c>
      <c r="B8" s="116" t="s">
        <v>484</v>
      </c>
      <c r="C8" s="117" t="s">
        <v>515</v>
      </c>
      <c r="D8" s="117" t="s">
        <v>244</v>
      </c>
      <c r="E8" s="118" t="s">
        <v>518</v>
      </c>
      <c r="F8" s="119">
        <v>1139989348</v>
      </c>
      <c r="G8" s="48"/>
    </row>
    <row r="9" spans="1:34">
      <c r="A9" s="99">
        <f>+Takasbank_AggregatedDataFile!$A$2</f>
        <v>45657</v>
      </c>
      <c r="B9" s="116" t="s">
        <v>484</v>
      </c>
      <c r="C9" s="117" t="s">
        <v>515</v>
      </c>
      <c r="D9" s="117" t="s">
        <v>245</v>
      </c>
      <c r="E9" s="118" t="s">
        <v>518</v>
      </c>
      <c r="F9" s="119">
        <v>5245989543</v>
      </c>
      <c r="G9" s="48"/>
    </row>
    <row r="10" spans="1:34" ht="25.5">
      <c r="A10" s="99">
        <f>+Takasbank_AggregatedDataFile!$A$2</f>
        <v>45657</v>
      </c>
      <c r="B10" s="116" t="s">
        <v>484</v>
      </c>
      <c r="C10" s="117" t="s">
        <v>516</v>
      </c>
      <c r="D10" s="117" t="s">
        <v>244</v>
      </c>
      <c r="E10" s="118" t="s">
        <v>518</v>
      </c>
      <c r="F10" s="119">
        <v>39036222883</v>
      </c>
      <c r="G10" s="48"/>
    </row>
    <row r="11" spans="1:34" ht="25.5">
      <c r="A11" s="99">
        <f>+Takasbank_AggregatedDataFile!$A$2</f>
        <v>45657</v>
      </c>
      <c r="B11" s="116" t="s">
        <v>484</v>
      </c>
      <c r="C11" s="117" t="s">
        <v>516</v>
      </c>
      <c r="D11" s="117" t="s">
        <v>245</v>
      </c>
      <c r="E11" s="118" t="s">
        <v>518</v>
      </c>
      <c r="F11" s="119">
        <v>65714499</v>
      </c>
      <c r="G11" s="48"/>
    </row>
    <row r="12" spans="1:34">
      <c r="A12" s="99">
        <f>+Takasbank_AggregatedDataFile!$A$2</f>
        <v>45657</v>
      </c>
      <c r="B12" s="116" t="s">
        <v>484</v>
      </c>
      <c r="C12" s="116" t="s">
        <v>556</v>
      </c>
      <c r="D12" s="120" t="s">
        <v>244</v>
      </c>
      <c r="E12" s="120" t="s">
        <v>518</v>
      </c>
      <c r="F12" s="119">
        <v>19841610658.549999</v>
      </c>
      <c r="G12" s="48"/>
    </row>
    <row r="13" spans="1:34" ht="15.75" customHeight="1">
      <c r="A13" s="99">
        <f>+Takasbank_AggregatedDataFile!$A$2</f>
        <v>45657</v>
      </c>
      <c r="B13" s="116" t="s">
        <v>484</v>
      </c>
      <c r="C13" s="116" t="s">
        <v>556</v>
      </c>
      <c r="D13" s="120" t="s">
        <v>245</v>
      </c>
      <c r="E13" s="120" t="s">
        <v>518</v>
      </c>
      <c r="F13" s="119">
        <v>0</v>
      </c>
      <c r="G13" s="48"/>
    </row>
    <row r="14" spans="1:34" s="21" customFormat="1">
      <c r="A14" s="99">
        <f>+Takasbank_AggregatedDataFile!$A$2</f>
        <v>45657</v>
      </c>
      <c r="B14" s="116" t="s">
        <v>484</v>
      </c>
      <c r="C14" s="116" t="s">
        <v>595</v>
      </c>
      <c r="D14" s="120" t="s">
        <v>244</v>
      </c>
      <c r="E14" s="120" t="s">
        <v>518</v>
      </c>
      <c r="F14" s="119">
        <v>576566330</v>
      </c>
      <c r="G14" s="48"/>
      <c r="H14"/>
      <c r="I14"/>
      <c r="J14"/>
      <c r="K14"/>
      <c r="L14"/>
      <c r="M14"/>
      <c r="N14"/>
      <c r="O14"/>
      <c r="P14"/>
      <c r="Q14"/>
      <c r="R14"/>
      <c r="S14"/>
      <c r="T14"/>
      <c r="U14"/>
      <c r="V14"/>
      <c r="W14"/>
      <c r="X14"/>
      <c r="Y14"/>
      <c r="Z14"/>
      <c r="AA14"/>
      <c r="AB14"/>
      <c r="AC14"/>
      <c r="AD14"/>
      <c r="AE14"/>
      <c r="AF14"/>
      <c r="AG14"/>
      <c r="AH14"/>
    </row>
    <row r="15" spans="1:34">
      <c r="A15" s="99">
        <f>+Takasbank_AggregatedDataFile!$A$2</f>
        <v>45657</v>
      </c>
      <c r="B15" s="116" t="s">
        <v>484</v>
      </c>
      <c r="C15" s="116" t="s">
        <v>595</v>
      </c>
      <c r="D15" s="120" t="s">
        <v>245</v>
      </c>
      <c r="E15" s="120" t="s">
        <v>518</v>
      </c>
      <c r="F15" s="119">
        <v>0</v>
      </c>
    </row>
    <row r="16" spans="1:34">
      <c r="A16" s="99">
        <f>+Takasbank_AggregatedDataFile!$A$2</f>
        <v>45657</v>
      </c>
      <c r="B16" s="116" t="s">
        <v>389</v>
      </c>
      <c r="C16" s="116" t="s">
        <v>389</v>
      </c>
      <c r="D16" s="120" t="s">
        <v>253</v>
      </c>
      <c r="E16" s="120" t="s">
        <v>518</v>
      </c>
      <c r="F16" s="121">
        <f>+SUM(F2:F15)</f>
        <v>106513156078.48007</v>
      </c>
      <c r="G16" s="121"/>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95"/>
  <sheetViews>
    <sheetView zoomScale="70" zoomScaleNormal="70" workbookViewId="0">
      <selection activeCell="C41" sqref="C41"/>
    </sheetView>
  </sheetViews>
  <sheetFormatPr defaultColWidth="13.85546875" defaultRowHeight="15"/>
  <cols>
    <col min="1" max="1" width="12.140625" style="20" customWidth="1"/>
    <col min="2" max="2" width="13" style="331" bestFit="1" customWidth="1"/>
    <col min="3" max="3" width="27.42578125" style="331" bestFit="1" customWidth="1"/>
    <col min="4" max="4" width="34.5703125" style="21" bestFit="1" customWidth="1"/>
    <col min="5" max="5" width="9.7109375" style="21" bestFit="1" customWidth="1"/>
    <col min="6" max="8" width="6.28515625" style="21" bestFit="1" customWidth="1"/>
    <col min="9" max="10" width="19.28515625" style="21" bestFit="1" customWidth="1"/>
    <col min="11" max="11" width="14.85546875" style="21" bestFit="1" customWidth="1"/>
    <col min="12" max="14" width="6.28515625" style="21" bestFit="1" customWidth="1"/>
    <col min="15" max="15" width="16.85546875" style="21" bestFit="1" customWidth="1"/>
    <col min="16" max="16" width="14.85546875" style="21" bestFit="1" customWidth="1"/>
    <col min="17" max="17" width="7.42578125" style="21" bestFit="1" customWidth="1"/>
    <col min="18" max="18" width="14.85546875" style="21" bestFit="1" customWidth="1"/>
    <col min="19" max="19" width="7.42578125" style="21" bestFit="1" customWidth="1"/>
    <col min="20" max="20" width="21.42578125" style="21" bestFit="1" customWidth="1"/>
    <col min="21" max="21" width="18.140625" style="21" bestFit="1" customWidth="1"/>
    <col min="22" max="16384" width="13.85546875" style="21"/>
  </cols>
  <sheetData>
    <row r="1" spans="1:20">
      <c r="A1" s="325" t="s">
        <v>232</v>
      </c>
      <c r="B1" s="326" t="s">
        <v>468</v>
      </c>
      <c r="C1" s="326" t="s">
        <v>483</v>
      </c>
      <c r="D1" s="326" t="s">
        <v>242</v>
      </c>
      <c r="E1" s="326" t="s">
        <v>308</v>
      </c>
      <c r="F1" s="326" t="s">
        <v>46</v>
      </c>
      <c r="G1" s="326" t="s">
        <v>50</v>
      </c>
      <c r="H1" s="326" t="s">
        <v>51</v>
      </c>
      <c r="I1" s="326" t="s">
        <v>52</v>
      </c>
      <c r="J1" s="326" t="s">
        <v>53</v>
      </c>
      <c r="K1" s="326" t="s">
        <v>54</v>
      </c>
      <c r="L1" s="326" t="s">
        <v>55</v>
      </c>
      <c r="M1" s="326" t="s">
        <v>56</v>
      </c>
      <c r="N1" s="326" t="s">
        <v>57</v>
      </c>
      <c r="O1" s="326" t="s">
        <v>58</v>
      </c>
      <c r="P1" s="326" t="s">
        <v>59</v>
      </c>
      <c r="Q1" s="336" t="s">
        <v>60</v>
      </c>
      <c r="R1" s="326" t="s">
        <v>61</v>
      </c>
      <c r="S1" s="326" t="s">
        <v>62</v>
      </c>
      <c r="T1" s="326" t="s">
        <v>63</v>
      </c>
    </row>
    <row r="2" spans="1:20">
      <c r="A2" s="327">
        <v>45657</v>
      </c>
      <c r="B2" s="328" t="s">
        <v>389</v>
      </c>
      <c r="C2" s="328" t="s">
        <v>579</v>
      </c>
      <c r="D2" s="325" t="s">
        <v>765</v>
      </c>
      <c r="E2" s="325" t="s">
        <v>518</v>
      </c>
      <c r="F2" s="292">
        <v>0</v>
      </c>
      <c r="G2" s="292">
        <v>0</v>
      </c>
      <c r="H2" s="292">
        <v>0</v>
      </c>
      <c r="I2" s="313">
        <v>10237360093.429996</v>
      </c>
      <c r="J2" s="313">
        <v>6418824807.2800007</v>
      </c>
      <c r="K2" s="313">
        <v>107409356.29000001</v>
      </c>
      <c r="L2" s="313">
        <v>0</v>
      </c>
      <c r="M2" s="313">
        <v>0</v>
      </c>
      <c r="N2" s="313">
        <v>0</v>
      </c>
      <c r="O2" s="313">
        <v>1117807846.4299998</v>
      </c>
      <c r="P2" s="313">
        <v>0</v>
      </c>
      <c r="Q2" s="313">
        <v>0</v>
      </c>
      <c r="R2" s="313">
        <v>0</v>
      </c>
      <c r="S2" s="292">
        <v>0</v>
      </c>
      <c r="T2" s="329">
        <f>+SUM(F2:S2)</f>
        <v>17881402103.429996</v>
      </c>
    </row>
    <row r="3" spans="1:20">
      <c r="A3" s="327">
        <v>45657</v>
      </c>
      <c r="B3" s="328" t="s">
        <v>389</v>
      </c>
      <c r="C3" s="328" t="s">
        <v>579</v>
      </c>
      <c r="D3" s="325" t="s">
        <v>764</v>
      </c>
      <c r="E3" s="325" t="s">
        <v>518</v>
      </c>
      <c r="F3" s="292">
        <v>0</v>
      </c>
      <c r="G3" s="292">
        <v>0</v>
      </c>
      <c r="H3" s="292">
        <v>0</v>
      </c>
      <c r="I3" s="313">
        <v>10237360093.159996</v>
      </c>
      <c r="J3" s="313">
        <v>3224040683.2599988</v>
      </c>
      <c r="K3" s="313">
        <v>47797163.549999997</v>
      </c>
      <c r="L3" s="313">
        <v>0</v>
      </c>
      <c r="M3" s="313">
        <v>0</v>
      </c>
      <c r="N3" s="313">
        <v>0</v>
      </c>
      <c r="O3" s="313">
        <v>892025675.75999999</v>
      </c>
      <c r="P3" s="313">
        <v>0</v>
      </c>
      <c r="Q3" s="313">
        <v>0</v>
      </c>
      <c r="R3" s="313">
        <v>0</v>
      </c>
      <c r="S3" s="292">
        <v>0</v>
      </c>
      <c r="T3" s="329">
        <f t="shared" ref="T3:T5" si="0">+SUM(F3:S3)</f>
        <v>14401223615.729994</v>
      </c>
    </row>
    <row r="4" spans="1:20">
      <c r="A4" s="327">
        <v>45657</v>
      </c>
      <c r="B4" s="328" t="s">
        <v>389</v>
      </c>
      <c r="C4" s="328" t="s">
        <v>579</v>
      </c>
      <c r="D4" s="325" t="s">
        <v>763</v>
      </c>
      <c r="E4" s="325" t="s">
        <v>518</v>
      </c>
      <c r="F4" s="292">
        <v>0</v>
      </c>
      <c r="G4" s="292">
        <v>0</v>
      </c>
      <c r="H4" s="292">
        <v>0</v>
      </c>
      <c r="I4" s="313">
        <v>84872181305.929398</v>
      </c>
      <c r="J4" s="313">
        <v>694933272.24000001</v>
      </c>
      <c r="K4" s="313">
        <v>584266948.75999987</v>
      </c>
      <c r="L4" s="313">
        <v>0</v>
      </c>
      <c r="M4" s="313">
        <v>0</v>
      </c>
      <c r="N4" s="313">
        <v>0</v>
      </c>
      <c r="O4" s="313">
        <v>6859912815.9299994</v>
      </c>
      <c r="P4" s="313">
        <v>22377029.160000004</v>
      </c>
      <c r="Q4" s="313">
        <v>0</v>
      </c>
      <c r="R4" s="313">
        <v>660179422.75000012</v>
      </c>
      <c r="S4" s="292">
        <v>0</v>
      </c>
      <c r="T4" s="329">
        <f t="shared" si="0"/>
        <v>93693850794.769394</v>
      </c>
    </row>
    <row r="5" spans="1:20">
      <c r="A5" s="327">
        <v>45657</v>
      </c>
      <c r="B5" s="328" t="s">
        <v>389</v>
      </c>
      <c r="C5" s="328" t="s">
        <v>579</v>
      </c>
      <c r="D5" s="325" t="s">
        <v>762</v>
      </c>
      <c r="E5" s="325" t="s">
        <v>518</v>
      </c>
      <c r="F5" s="292">
        <v>0</v>
      </c>
      <c r="G5" s="292">
        <v>0</v>
      </c>
      <c r="H5" s="292">
        <v>0</v>
      </c>
      <c r="I5" s="313">
        <v>84201757654.249405</v>
      </c>
      <c r="J5" s="313">
        <v>330646929.89000005</v>
      </c>
      <c r="K5" s="313">
        <v>370890167.87</v>
      </c>
      <c r="L5" s="313">
        <v>0</v>
      </c>
      <c r="M5" s="313">
        <v>0</v>
      </c>
      <c r="N5" s="313">
        <v>0</v>
      </c>
      <c r="O5" s="313">
        <v>3845173472.3799944</v>
      </c>
      <c r="P5" s="313">
        <v>16237864.579999998</v>
      </c>
      <c r="Q5" s="313">
        <v>0</v>
      </c>
      <c r="R5" s="313">
        <v>708122630.26999998</v>
      </c>
      <c r="S5" s="292">
        <v>0</v>
      </c>
      <c r="T5" s="329">
        <f t="shared" si="0"/>
        <v>89472828719.239395</v>
      </c>
    </row>
    <row r="6" spans="1:20">
      <c r="A6" s="327">
        <v>45657</v>
      </c>
      <c r="B6" s="328" t="s">
        <v>389</v>
      </c>
      <c r="C6" s="328" t="s">
        <v>579</v>
      </c>
      <c r="D6" s="325" t="s">
        <v>767</v>
      </c>
      <c r="E6" s="325" t="s">
        <v>518</v>
      </c>
      <c r="F6" s="292">
        <v>0</v>
      </c>
      <c r="G6" s="292">
        <v>0</v>
      </c>
      <c r="H6" s="292">
        <v>0</v>
      </c>
      <c r="I6" s="313">
        <f t="shared" ref="I6:S7" si="1">+I2+I4</f>
        <v>95109541399.35939</v>
      </c>
      <c r="J6" s="313">
        <f t="shared" si="1"/>
        <v>7113758079.5200005</v>
      </c>
      <c r="K6" s="313">
        <f t="shared" si="1"/>
        <v>691676305.04999983</v>
      </c>
      <c r="L6" s="335">
        <f t="shared" si="1"/>
        <v>0</v>
      </c>
      <c r="M6" s="335">
        <f t="shared" si="1"/>
        <v>0</v>
      </c>
      <c r="N6" s="335">
        <f t="shared" si="1"/>
        <v>0</v>
      </c>
      <c r="O6" s="313">
        <f t="shared" si="1"/>
        <v>7977720662.3599987</v>
      </c>
      <c r="P6" s="313">
        <f t="shared" si="1"/>
        <v>22377029.160000004</v>
      </c>
      <c r="Q6" s="313">
        <f t="shared" si="1"/>
        <v>0</v>
      </c>
      <c r="R6" s="313">
        <f t="shared" si="1"/>
        <v>660179422.75000012</v>
      </c>
      <c r="S6" s="292">
        <f t="shared" si="1"/>
        <v>0</v>
      </c>
      <c r="T6" s="329">
        <f t="shared" ref="T6:T7" si="2">+T2+T4</f>
        <v>111575252898.19939</v>
      </c>
    </row>
    <row r="7" spans="1:20">
      <c r="A7" s="327">
        <v>45657</v>
      </c>
      <c r="B7" s="328" t="s">
        <v>389</v>
      </c>
      <c r="C7" s="328" t="s">
        <v>579</v>
      </c>
      <c r="D7" s="325" t="s">
        <v>766</v>
      </c>
      <c r="E7" s="325" t="s">
        <v>518</v>
      </c>
      <c r="F7" s="292">
        <v>0</v>
      </c>
      <c r="G7" s="292">
        <v>0</v>
      </c>
      <c r="H7" s="292">
        <v>0</v>
      </c>
      <c r="I7" s="313">
        <f t="shared" si="1"/>
        <v>94439117747.409393</v>
      </c>
      <c r="J7" s="313">
        <f t="shared" si="1"/>
        <v>3554687613.1499987</v>
      </c>
      <c r="K7" s="313">
        <f t="shared" si="1"/>
        <v>418687331.42000002</v>
      </c>
      <c r="L7" s="335">
        <f t="shared" si="1"/>
        <v>0</v>
      </c>
      <c r="M7" s="335">
        <f t="shared" si="1"/>
        <v>0</v>
      </c>
      <c r="N7" s="335">
        <f t="shared" si="1"/>
        <v>0</v>
      </c>
      <c r="O7" s="313">
        <f t="shared" si="1"/>
        <v>4737199148.1399946</v>
      </c>
      <c r="P7" s="313">
        <f t="shared" si="1"/>
        <v>16237864.579999998</v>
      </c>
      <c r="Q7" s="313">
        <f t="shared" si="1"/>
        <v>0</v>
      </c>
      <c r="R7" s="313">
        <f t="shared" si="1"/>
        <v>708122630.26999998</v>
      </c>
      <c r="S7" s="292">
        <f t="shared" si="1"/>
        <v>0</v>
      </c>
      <c r="T7" s="329">
        <f t="shared" si="2"/>
        <v>103874052334.96939</v>
      </c>
    </row>
    <row r="8" spans="1:20">
      <c r="A8" s="327">
        <v>45657</v>
      </c>
      <c r="B8" s="328" t="s">
        <v>389</v>
      </c>
      <c r="C8" s="328" t="s">
        <v>513</v>
      </c>
      <c r="D8" s="325" t="s">
        <v>765</v>
      </c>
      <c r="E8" s="325" t="s">
        <v>518</v>
      </c>
      <c r="F8" s="292">
        <v>0</v>
      </c>
      <c r="G8" s="292">
        <v>0</v>
      </c>
      <c r="H8" s="292">
        <v>0</v>
      </c>
      <c r="I8" s="313">
        <v>1341.33</v>
      </c>
      <c r="J8" s="335">
        <v>0</v>
      </c>
      <c r="K8" s="335">
        <v>0</v>
      </c>
      <c r="L8" s="335">
        <v>0</v>
      </c>
      <c r="M8" s="335">
        <v>0</v>
      </c>
      <c r="N8" s="335">
        <v>0</v>
      </c>
      <c r="O8" s="335">
        <v>0</v>
      </c>
      <c r="P8" s="335">
        <v>0</v>
      </c>
      <c r="Q8" s="335">
        <v>0</v>
      </c>
      <c r="R8" s="313">
        <v>0</v>
      </c>
      <c r="S8" s="292">
        <v>0</v>
      </c>
      <c r="T8" s="329">
        <f t="shared" ref="T8:T45" si="3">+SUM(I8:S8)</f>
        <v>1341.33</v>
      </c>
    </row>
    <row r="9" spans="1:20">
      <c r="A9" s="327">
        <v>45657</v>
      </c>
      <c r="B9" s="328" t="s">
        <v>389</v>
      </c>
      <c r="C9" s="328" t="s">
        <v>513</v>
      </c>
      <c r="D9" s="325" t="s">
        <v>764</v>
      </c>
      <c r="E9" s="325" t="s">
        <v>518</v>
      </c>
      <c r="F9" s="292">
        <v>0</v>
      </c>
      <c r="G9" s="292">
        <v>0</v>
      </c>
      <c r="H9" s="292">
        <v>0</v>
      </c>
      <c r="I9" s="313">
        <v>1341.33</v>
      </c>
      <c r="J9" s="335">
        <v>0</v>
      </c>
      <c r="K9" s="335">
        <v>0</v>
      </c>
      <c r="L9" s="335">
        <v>0</v>
      </c>
      <c r="M9" s="335">
        <v>0</v>
      </c>
      <c r="N9" s="335">
        <v>0</v>
      </c>
      <c r="O9" s="335">
        <v>0</v>
      </c>
      <c r="P9" s="335">
        <v>0</v>
      </c>
      <c r="Q9" s="335">
        <v>0</v>
      </c>
      <c r="R9" s="313">
        <v>0</v>
      </c>
      <c r="S9" s="292">
        <v>0</v>
      </c>
      <c r="T9" s="329">
        <f t="shared" si="3"/>
        <v>1341.33</v>
      </c>
    </row>
    <row r="10" spans="1:20">
      <c r="A10" s="327">
        <v>45657</v>
      </c>
      <c r="B10" s="328" t="s">
        <v>389</v>
      </c>
      <c r="C10" s="328" t="s">
        <v>513</v>
      </c>
      <c r="D10" s="325" t="s">
        <v>763</v>
      </c>
      <c r="E10" s="325" t="s">
        <v>518</v>
      </c>
      <c r="F10" s="292">
        <v>0</v>
      </c>
      <c r="G10" s="292">
        <v>0</v>
      </c>
      <c r="H10" s="292">
        <v>0</v>
      </c>
      <c r="I10" s="313">
        <v>7.0000000000000007E-2</v>
      </c>
      <c r="J10" s="335">
        <v>0</v>
      </c>
      <c r="K10" s="335">
        <v>0</v>
      </c>
      <c r="L10" s="335">
        <v>0</v>
      </c>
      <c r="M10" s="335">
        <v>0</v>
      </c>
      <c r="N10" s="335">
        <v>0</v>
      </c>
      <c r="O10" s="335">
        <v>0</v>
      </c>
      <c r="P10" s="335">
        <v>0</v>
      </c>
      <c r="Q10" s="335">
        <v>0</v>
      </c>
      <c r="R10" s="313">
        <v>0</v>
      </c>
      <c r="S10" s="292">
        <v>0</v>
      </c>
      <c r="T10" s="329">
        <f t="shared" si="3"/>
        <v>7.0000000000000007E-2</v>
      </c>
    </row>
    <row r="11" spans="1:20">
      <c r="A11" s="327">
        <v>45657</v>
      </c>
      <c r="B11" s="328" t="s">
        <v>389</v>
      </c>
      <c r="C11" s="328" t="s">
        <v>513</v>
      </c>
      <c r="D11" s="325" t="s">
        <v>762</v>
      </c>
      <c r="E11" s="325" t="s">
        <v>518</v>
      </c>
      <c r="F11" s="292">
        <v>0</v>
      </c>
      <c r="G11" s="292">
        <v>0</v>
      </c>
      <c r="H11" s="292">
        <v>0</v>
      </c>
      <c r="I11" s="313">
        <v>7.0000000000000007E-2</v>
      </c>
      <c r="J11" s="335">
        <v>0</v>
      </c>
      <c r="K11" s="335">
        <v>0</v>
      </c>
      <c r="L11" s="335">
        <v>0</v>
      </c>
      <c r="M11" s="335">
        <v>0</v>
      </c>
      <c r="N11" s="335">
        <v>0</v>
      </c>
      <c r="O11" s="335">
        <v>0</v>
      </c>
      <c r="P11" s="335">
        <v>0</v>
      </c>
      <c r="Q11" s="335">
        <v>0</v>
      </c>
      <c r="R11" s="313"/>
      <c r="S11" s="292">
        <v>0</v>
      </c>
      <c r="T11" s="329">
        <f t="shared" si="3"/>
        <v>7.0000000000000007E-2</v>
      </c>
    </row>
    <row r="12" spans="1:20">
      <c r="A12" s="327">
        <v>45657</v>
      </c>
      <c r="B12" s="328" t="s">
        <v>389</v>
      </c>
      <c r="C12" s="328" t="s">
        <v>513</v>
      </c>
      <c r="D12" s="325" t="s">
        <v>767</v>
      </c>
      <c r="E12" s="325" t="s">
        <v>518</v>
      </c>
      <c r="F12" s="292">
        <v>0</v>
      </c>
      <c r="G12" s="292">
        <v>0</v>
      </c>
      <c r="H12" s="292">
        <v>0</v>
      </c>
      <c r="I12" s="313">
        <f>+I8+I10</f>
        <v>1341.3999999999999</v>
      </c>
      <c r="J12" s="313">
        <v>0</v>
      </c>
      <c r="K12" s="313">
        <v>0</v>
      </c>
      <c r="L12" s="335">
        <v>0</v>
      </c>
      <c r="M12" s="335">
        <v>0</v>
      </c>
      <c r="N12" s="335">
        <v>0</v>
      </c>
      <c r="O12" s="335">
        <v>0</v>
      </c>
      <c r="P12" s="335">
        <v>0</v>
      </c>
      <c r="Q12" s="335">
        <v>0</v>
      </c>
      <c r="R12" s="313">
        <v>0</v>
      </c>
      <c r="S12" s="292">
        <v>0</v>
      </c>
      <c r="T12" s="329">
        <f>+T8+T10</f>
        <v>1341.3999999999999</v>
      </c>
    </row>
    <row r="13" spans="1:20">
      <c r="A13" s="327">
        <v>45657</v>
      </c>
      <c r="B13" s="328" t="s">
        <v>389</v>
      </c>
      <c r="C13" s="328" t="s">
        <v>513</v>
      </c>
      <c r="D13" s="325" t="s">
        <v>766</v>
      </c>
      <c r="E13" s="325" t="s">
        <v>518</v>
      </c>
      <c r="F13" s="292">
        <v>0</v>
      </c>
      <c r="G13" s="292">
        <v>0</v>
      </c>
      <c r="H13" s="292">
        <v>0</v>
      </c>
      <c r="I13" s="313">
        <f>+I9+I11</f>
        <v>1341.3999999999999</v>
      </c>
      <c r="J13" s="313">
        <v>0</v>
      </c>
      <c r="K13" s="313">
        <v>0</v>
      </c>
      <c r="L13" s="335">
        <v>0</v>
      </c>
      <c r="M13" s="335">
        <v>0</v>
      </c>
      <c r="N13" s="335">
        <v>0</v>
      </c>
      <c r="O13" s="335">
        <v>0</v>
      </c>
      <c r="P13" s="335">
        <v>0</v>
      </c>
      <c r="Q13" s="335">
        <v>0</v>
      </c>
      <c r="R13" s="313"/>
      <c r="S13" s="292">
        <v>0</v>
      </c>
      <c r="T13" s="329">
        <f>+T9+T11</f>
        <v>1341.3999999999999</v>
      </c>
    </row>
    <row r="14" spans="1:20" s="47" customFormat="1">
      <c r="A14" s="327">
        <v>45657</v>
      </c>
      <c r="B14" s="291" t="s">
        <v>389</v>
      </c>
      <c r="C14" s="291" t="s">
        <v>514</v>
      </c>
      <c r="D14" s="290" t="s">
        <v>765</v>
      </c>
      <c r="E14" s="290" t="s">
        <v>518</v>
      </c>
      <c r="F14" s="292">
        <v>0</v>
      </c>
      <c r="G14" s="292">
        <v>0</v>
      </c>
      <c r="H14" s="292">
        <v>0</v>
      </c>
      <c r="I14" s="313">
        <v>1939960.6400000001</v>
      </c>
      <c r="J14" s="313">
        <v>55164289.200000003</v>
      </c>
      <c r="K14" s="313">
        <v>0</v>
      </c>
      <c r="L14" s="335">
        <v>0</v>
      </c>
      <c r="M14" s="335">
        <v>0</v>
      </c>
      <c r="N14" s="335">
        <v>0</v>
      </c>
      <c r="O14" s="335">
        <v>0</v>
      </c>
      <c r="P14" s="335">
        <v>0</v>
      </c>
      <c r="Q14" s="335"/>
      <c r="R14" s="313">
        <v>0</v>
      </c>
      <c r="S14" s="292">
        <v>0</v>
      </c>
      <c r="T14" s="329">
        <f t="shared" si="3"/>
        <v>57104249.840000004</v>
      </c>
    </row>
    <row r="15" spans="1:20" s="47" customFormat="1">
      <c r="A15" s="327">
        <v>45657</v>
      </c>
      <c r="B15" s="291" t="s">
        <v>389</v>
      </c>
      <c r="C15" s="291" t="s">
        <v>514</v>
      </c>
      <c r="D15" s="290" t="s">
        <v>764</v>
      </c>
      <c r="E15" s="290" t="s">
        <v>518</v>
      </c>
      <c r="F15" s="292">
        <v>0</v>
      </c>
      <c r="G15" s="292">
        <v>0</v>
      </c>
      <c r="H15" s="292">
        <v>0</v>
      </c>
      <c r="I15" s="313">
        <v>1939960.6400000001</v>
      </c>
      <c r="J15" s="313">
        <v>43007381.890000001</v>
      </c>
      <c r="K15" s="313">
        <v>0</v>
      </c>
      <c r="L15" s="335">
        <v>0</v>
      </c>
      <c r="M15" s="335">
        <v>0</v>
      </c>
      <c r="N15" s="335">
        <v>0</v>
      </c>
      <c r="O15" s="335">
        <v>0</v>
      </c>
      <c r="P15" s="335">
        <v>0</v>
      </c>
      <c r="Q15" s="335"/>
      <c r="R15" s="313">
        <v>0</v>
      </c>
      <c r="S15" s="292">
        <v>0</v>
      </c>
      <c r="T15" s="329">
        <f t="shared" si="3"/>
        <v>44947342.530000001</v>
      </c>
    </row>
    <row r="16" spans="1:20" s="47" customFormat="1">
      <c r="A16" s="327">
        <v>45657</v>
      </c>
      <c r="B16" s="291" t="s">
        <v>389</v>
      </c>
      <c r="C16" s="291" t="s">
        <v>514</v>
      </c>
      <c r="D16" s="290" t="s">
        <v>763</v>
      </c>
      <c r="E16" s="290" t="s">
        <v>518</v>
      </c>
      <c r="F16" s="292">
        <v>0</v>
      </c>
      <c r="G16" s="292">
        <v>0</v>
      </c>
      <c r="H16" s="292">
        <v>0</v>
      </c>
      <c r="I16" s="313">
        <v>2114019.04</v>
      </c>
      <c r="J16" s="313">
        <v>110236500</v>
      </c>
      <c r="K16" s="313">
        <v>0</v>
      </c>
      <c r="L16" s="335">
        <v>0</v>
      </c>
      <c r="M16" s="335">
        <v>0</v>
      </c>
      <c r="N16" s="335">
        <v>0</v>
      </c>
      <c r="O16" s="335">
        <v>0</v>
      </c>
      <c r="P16" s="335">
        <v>0</v>
      </c>
      <c r="Q16" s="335"/>
      <c r="R16" s="313">
        <v>0</v>
      </c>
      <c r="S16" s="292">
        <v>0</v>
      </c>
      <c r="T16" s="329">
        <f t="shared" si="3"/>
        <v>112350519.04000001</v>
      </c>
    </row>
    <row r="17" spans="1:21" s="47" customFormat="1">
      <c r="A17" s="327">
        <v>45657</v>
      </c>
      <c r="B17" s="291" t="s">
        <v>389</v>
      </c>
      <c r="C17" s="291" t="s">
        <v>514</v>
      </c>
      <c r="D17" s="290" t="s">
        <v>762</v>
      </c>
      <c r="E17" s="290" t="s">
        <v>518</v>
      </c>
      <c r="F17" s="292">
        <v>0</v>
      </c>
      <c r="G17" s="292">
        <v>0</v>
      </c>
      <c r="H17" s="292">
        <v>0</v>
      </c>
      <c r="I17" s="313">
        <v>2114019.04</v>
      </c>
      <c r="J17" s="313">
        <v>85984470</v>
      </c>
      <c r="K17" s="313">
        <v>0</v>
      </c>
      <c r="L17" s="335">
        <v>0</v>
      </c>
      <c r="M17" s="335">
        <v>0</v>
      </c>
      <c r="N17" s="335">
        <v>0</v>
      </c>
      <c r="O17" s="335">
        <v>0</v>
      </c>
      <c r="P17" s="335">
        <v>0</v>
      </c>
      <c r="Q17" s="335"/>
      <c r="R17" s="313">
        <v>0</v>
      </c>
      <c r="S17" s="292">
        <v>0</v>
      </c>
      <c r="T17" s="329">
        <f t="shared" si="3"/>
        <v>88098489.040000007</v>
      </c>
    </row>
    <row r="18" spans="1:21" s="47" customFormat="1">
      <c r="A18" s="327">
        <v>45657</v>
      </c>
      <c r="B18" s="291" t="s">
        <v>389</v>
      </c>
      <c r="C18" s="291" t="s">
        <v>514</v>
      </c>
      <c r="D18" s="290" t="s">
        <v>767</v>
      </c>
      <c r="E18" s="290" t="s">
        <v>518</v>
      </c>
      <c r="F18" s="292">
        <v>0</v>
      </c>
      <c r="G18" s="292">
        <v>0</v>
      </c>
      <c r="H18" s="292">
        <v>0</v>
      </c>
      <c r="I18" s="313">
        <f>+I14+I16</f>
        <v>4053979.68</v>
      </c>
      <c r="J18" s="313">
        <f>+J14+J16</f>
        <v>165400789.19999999</v>
      </c>
      <c r="K18" s="313">
        <v>0</v>
      </c>
      <c r="L18" s="335">
        <v>0</v>
      </c>
      <c r="M18" s="335">
        <v>0</v>
      </c>
      <c r="N18" s="335">
        <v>0</v>
      </c>
      <c r="O18" s="335">
        <v>0</v>
      </c>
      <c r="P18" s="335">
        <v>0</v>
      </c>
      <c r="Q18" s="335">
        <v>0</v>
      </c>
      <c r="R18" s="313">
        <v>0</v>
      </c>
      <c r="S18" s="292">
        <v>0</v>
      </c>
      <c r="T18" s="329">
        <f t="shared" si="3"/>
        <v>169454768.88</v>
      </c>
      <c r="U18" s="332"/>
    </row>
    <row r="19" spans="1:21" s="47" customFormat="1">
      <c r="A19" s="327">
        <v>45657</v>
      </c>
      <c r="B19" s="291" t="s">
        <v>389</v>
      </c>
      <c r="C19" s="291" t="s">
        <v>514</v>
      </c>
      <c r="D19" s="290" t="s">
        <v>766</v>
      </c>
      <c r="E19" s="290" t="s">
        <v>518</v>
      </c>
      <c r="F19" s="292">
        <v>0</v>
      </c>
      <c r="G19" s="292">
        <v>0</v>
      </c>
      <c r="H19" s="292">
        <v>0</v>
      </c>
      <c r="I19" s="313">
        <f>+I15+I17</f>
        <v>4053979.68</v>
      </c>
      <c r="J19" s="313">
        <f>+J15+J17</f>
        <v>128991851.89</v>
      </c>
      <c r="K19" s="313">
        <v>0</v>
      </c>
      <c r="L19" s="335">
        <v>0</v>
      </c>
      <c r="M19" s="335">
        <v>0</v>
      </c>
      <c r="N19" s="335">
        <v>0</v>
      </c>
      <c r="O19" s="335">
        <v>0</v>
      </c>
      <c r="P19" s="335">
        <v>0</v>
      </c>
      <c r="Q19" s="335">
        <v>0</v>
      </c>
      <c r="R19" s="313">
        <v>0</v>
      </c>
      <c r="S19" s="292">
        <v>0</v>
      </c>
      <c r="T19" s="329">
        <f t="shared" si="3"/>
        <v>133045831.57000001</v>
      </c>
    </row>
    <row r="20" spans="1:21" s="47" customFormat="1">
      <c r="A20" s="327">
        <v>45657</v>
      </c>
      <c r="B20" s="291" t="s">
        <v>389</v>
      </c>
      <c r="C20" s="291" t="s">
        <v>515</v>
      </c>
      <c r="D20" s="290" t="s">
        <v>765</v>
      </c>
      <c r="E20" s="290" t="s">
        <v>518</v>
      </c>
      <c r="F20" s="292">
        <v>0</v>
      </c>
      <c r="G20" s="292">
        <v>0</v>
      </c>
      <c r="H20" s="292">
        <v>0</v>
      </c>
      <c r="I20" s="292">
        <v>274635642.91000003</v>
      </c>
      <c r="J20" s="292">
        <v>11127800</v>
      </c>
      <c r="K20" s="313">
        <v>0</v>
      </c>
      <c r="L20" s="292">
        <v>0</v>
      </c>
      <c r="M20" s="292">
        <v>0</v>
      </c>
      <c r="N20" s="292">
        <v>0</v>
      </c>
      <c r="O20" s="292">
        <v>510528.54</v>
      </c>
      <c r="P20" s="292">
        <v>0</v>
      </c>
      <c r="Q20" s="292">
        <v>0</v>
      </c>
      <c r="R20" s="313">
        <v>0</v>
      </c>
      <c r="S20" s="292">
        <v>0</v>
      </c>
      <c r="T20" s="329">
        <f>+SUM(F20:S20)</f>
        <v>286273971.45000005</v>
      </c>
    </row>
    <row r="21" spans="1:21" s="47" customFormat="1">
      <c r="A21" s="327">
        <v>45657</v>
      </c>
      <c r="B21" s="291" t="s">
        <v>389</v>
      </c>
      <c r="C21" s="291" t="s">
        <v>515</v>
      </c>
      <c r="D21" s="290" t="s">
        <v>764</v>
      </c>
      <c r="E21" s="290" t="s">
        <v>518</v>
      </c>
      <c r="F21" s="292">
        <v>0</v>
      </c>
      <c r="G21" s="292">
        <v>0</v>
      </c>
      <c r="H21" s="292">
        <v>0</v>
      </c>
      <c r="I21" s="335">
        <v>272843403.67000008</v>
      </c>
      <c r="J21" s="292">
        <v>2014752.84</v>
      </c>
      <c r="K21" s="335">
        <v>0</v>
      </c>
      <c r="L21" s="292">
        <v>0</v>
      </c>
      <c r="M21" s="292">
        <v>0</v>
      </c>
      <c r="N21" s="292">
        <v>0</v>
      </c>
      <c r="O21" s="292">
        <v>510528.54</v>
      </c>
      <c r="P21" s="292">
        <v>0</v>
      </c>
      <c r="Q21" s="292">
        <v>0</v>
      </c>
      <c r="R21" s="313">
        <v>0</v>
      </c>
      <c r="S21" s="292">
        <v>0</v>
      </c>
      <c r="T21" s="329">
        <f t="shared" ref="T21:T25" si="4">+SUM(F21:S21)</f>
        <v>275368685.05000007</v>
      </c>
    </row>
    <row r="22" spans="1:21" s="47" customFormat="1">
      <c r="A22" s="327">
        <v>45657</v>
      </c>
      <c r="B22" s="291" t="s">
        <v>389</v>
      </c>
      <c r="C22" s="291" t="s">
        <v>515</v>
      </c>
      <c r="D22" s="290" t="s">
        <v>763</v>
      </c>
      <c r="E22" s="290" t="s">
        <v>518</v>
      </c>
      <c r="F22" s="292">
        <v>0</v>
      </c>
      <c r="G22" s="292">
        <v>0</v>
      </c>
      <c r="H22" s="292">
        <v>0</v>
      </c>
      <c r="I22" s="335">
        <v>3263552033.5200014</v>
      </c>
      <c r="J22" s="335">
        <v>847466491.20000005</v>
      </c>
      <c r="K22" s="335">
        <v>14269216.039999999</v>
      </c>
      <c r="L22" s="335">
        <v>0</v>
      </c>
      <c r="M22" s="335">
        <v>0</v>
      </c>
      <c r="N22" s="335">
        <v>0</v>
      </c>
      <c r="O22" s="335">
        <v>401173066.25999999</v>
      </c>
      <c r="P22" s="292">
        <v>0</v>
      </c>
      <c r="Q22" s="292">
        <v>0</v>
      </c>
      <c r="R22" s="313">
        <v>177965233.52999997</v>
      </c>
      <c r="S22" s="292">
        <v>0</v>
      </c>
      <c r="T22" s="329">
        <f t="shared" si="4"/>
        <v>4704426040.5500011</v>
      </c>
    </row>
    <row r="23" spans="1:21" s="47" customFormat="1">
      <c r="A23" s="327">
        <v>45657</v>
      </c>
      <c r="B23" s="291" t="s">
        <v>389</v>
      </c>
      <c r="C23" s="291" t="s">
        <v>515</v>
      </c>
      <c r="D23" s="290" t="s">
        <v>762</v>
      </c>
      <c r="E23" s="290" t="s">
        <v>518</v>
      </c>
      <c r="F23" s="292">
        <v>0</v>
      </c>
      <c r="G23" s="292">
        <v>0</v>
      </c>
      <c r="H23" s="292">
        <v>0</v>
      </c>
      <c r="I23" s="335">
        <v>3247309755.9400015</v>
      </c>
      <c r="J23" s="335">
        <v>597414196.2299999</v>
      </c>
      <c r="K23" s="335">
        <v>4444860.8</v>
      </c>
      <c r="L23" s="335">
        <v>0</v>
      </c>
      <c r="M23" s="335">
        <v>0</v>
      </c>
      <c r="N23" s="335">
        <v>0</v>
      </c>
      <c r="O23" s="335">
        <v>78613066.260000005</v>
      </c>
      <c r="P23" s="292">
        <v>0</v>
      </c>
      <c r="Q23" s="292">
        <v>0</v>
      </c>
      <c r="R23" s="313">
        <v>39850412.600000001</v>
      </c>
      <c r="S23" s="292">
        <v>0</v>
      </c>
      <c r="T23" s="329">
        <f t="shared" si="4"/>
        <v>3967632291.8300018</v>
      </c>
    </row>
    <row r="24" spans="1:21" s="47" customFormat="1">
      <c r="A24" s="327">
        <v>45657</v>
      </c>
      <c r="B24" s="291" t="s">
        <v>389</v>
      </c>
      <c r="C24" s="291" t="s">
        <v>515</v>
      </c>
      <c r="D24" s="290" t="s">
        <v>767</v>
      </c>
      <c r="E24" s="290" t="s">
        <v>518</v>
      </c>
      <c r="F24" s="292">
        <v>0</v>
      </c>
      <c r="G24" s="292">
        <v>0</v>
      </c>
      <c r="H24" s="292">
        <v>0</v>
      </c>
      <c r="I24" s="335">
        <f>+I20+I22</f>
        <v>3538187676.4300013</v>
      </c>
      <c r="J24" s="335">
        <f t="shared" ref="J24:S25" si="5">+J20+J22</f>
        <v>858594291.20000005</v>
      </c>
      <c r="K24" s="335">
        <f t="shared" si="5"/>
        <v>14269216.039999999</v>
      </c>
      <c r="L24" s="335">
        <f t="shared" si="5"/>
        <v>0</v>
      </c>
      <c r="M24" s="335">
        <f t="shared" si="5"/>
        <v>0</v>
      </c>
      <c r="N24" s="335">
        <f t="shared" si="5"/>
        <v>0</v>
      </c>
      <c r="O24" s="335">
        <f t="shared" si="5"/>
        <v>401683594.80000001</v>
      </c>
      <c r="P24" s="292">
        <f t="shared" si="5"/>
        <v>0</v>
      </c>
      <c r="Q24" s="292">
        <f t="shared" si="5"/>
        <v>0</v>
      </c>
      <c r="R24" s="313">
        <f t="shared" si="5"/>
        <v>177965233.52999997</v>
      </c>
      <c r="S24" s="292">
        <f t="shared" si="5"/>
        <v>0</v>
      </c>
      <c r="T24" s="329">
        <f t="shared" si="4"/>
        <v>4990700012.000001</v>
      </c>
    </row>
    <row r="25" spans="1:21" s="47" customFormat="1">
      <c r="A25" s="327">
        <v>45657</v>
      </c>
      <c r="B25" s="291" t="s">
        <v>389</v>
      </c>
      <c r="C25" s="291" t="s">
        <v>515</v>
      </c>
      <c r="D25" s="290" t="s">
        <v>766</v>
      </c>
      <c r="E25" s="290" t="s">
        <v>518</v>
      </c>
      <c r="F25" s="292">
        <v>0</v>
      </c>
      <c r="G25" s="292">
        <v>0</v>
      </c>
      <c r="H25" s="292">
        <v>0</v>
      </c>
      <c r="I25" s="335">
        <f>+I21+I23</f>
        <v>3520153159.6100016</v>
      </c>
      <c r="J25" s="335">
        <f t="shared" si="5"/>
        <v>599428949.06999993</v>
      </c>
      <c r="K25" s="335">
        <f t="shared" si="5"/>
        <v>4444860.8</v>
      </c>
      <c r="L25" s="335">
        <f t="shared" si="5"/>
        <v>0</v>
      </c>
      <c r="M25" s="335">
        <f t="shared" si="5"/>
        <v>0</v>
      </c>
      <c r="N25" s="335">
        <f t="shared" si="5"/>
        <v>0</v>
      </c>
      <c r="O25" s="335">
        <f t="shared" si="5"/>
        <v>79123594.800000012</v>
      </c>
      <c r="P25" s="292">
        <f t="shared" si="5"/>
        <v>0</v>
      </c>
      <c r="Q25" s="292">
        <f t="shared" si="5"/>
        <v>0</v>
      </c>
      <c r="R25" s="313">
        <f t="shared" si="5"/>
        <v>39850412.600000001</v>
      </c>
      <c r="S25" s="292">
        <f t="shared" si="5"/>
        <v>0</v>
      </c>
      <c r="T25" s="329">
        <f t="shared" si="4"/>
        <v>4243000976.8800015</v>
      </c>
    </row>
    <row r="26" spans="1:21" s="47" customFormat="1">
      <c r="A26" s="327">
        <v>45657</v>
      </c>
      <c r="B26" s="291" t="s">
        <v>389</v>
      </c>
      <c r="C26" s="291" t="s">
        <v>516</v>
      </c>
      <c r="D26" s="290" t="s">
        <v>765</v>
      </c>
      <c r="E26" s="290" t="s">
        <v>518</v>
      </c>
      <c r="F26" s="292">
        <v>0</v>
      </c>
      <c r="G26" s="292">
        <v>0</v>
      </c>
      <c r="H26" s="292">
        <v>0</v>
      </c>
      <c r="I26" s="335">
        <v>3190326631.1599994</v>
      </c>
      <c r="J26" s="335">
        <v>78885752301.320007</v>
      </c>
      <c r="K26" s="335">
        <v>1998036.37</v>
      </c>
      <c r="L26" s="335">
        <v>0</v>
      </c>
      <c r="M26" s="335">
        <v>0</v>
      </c>
      <c r="N26" s="335">
        <v>0</v>
      </c>
      <c r="O26" s="335">
        <v>0</v>
      </c>
      <c r="P26" s="292">
        <v>0</v>
      </c>
      <c r="Q26" s="292">
        <v>0</v>
      </c>
      <c r="R26" s="313">
        <v>0</v>
      </c>
      <c r="S26" s="292">
        <v>0</v>
      </c>
      <c r="T26" s="329">
        <f t="shared" si="3"/>
        <v>82078076968.850006</v>
      </c>
    </row>
    <row r="27" spans="1:21" s="47" customFormat="1">
      <c r="A27" s="327">
        <v>45657</v>
      </c>
      <c r="B27" s="291" t="s">
        <v>389</v>
      </c>
      <c r="C27" s="291" t="s">
        <v>516</v>
      </c>
      <c r="D27" s="290" t="s">
        <v>764</v>
      </c>
      <c r="E27" s="290" t="s">
        <v>518</v>
      </c>
      <c r="F27" s="292">
        <v>0</v>
      </c>
      <c r="G27" s="292">
        <v>0</v>
      </c>
      <c r="H27" s="292">
        <v>0</v>
      </c>
      <c r="I27" s="335">
        <v>3184677643.8699994</v>
      </c>
      <c r="J27" s="335">
        <v>62192294117.059998</v>
      </c>
      <c r="K27" s="335">
        <v>622388.32999999996</v>
      </c>
      <c r="L27" s="335">
        <v>0</v>
      </c>
      <c r="M27" s="335">
        <v>0</v>
      </c>
      <c r="N27" s="335">
        <v>0</v>
      </c>
      <c r="O27" s="335">
        <v>0</v>
      </c>
      <c r="P27" s="335">
        <v>0</v>
      </c>
      <c r="Q27" s="335">
        <v>0</v>
      </c>
      <c r="R27" s="313">
        <v>0</v>
      </c>
      <c r="S27" s="292">
        <v>0</v>
      </c>
      <c r="T27" s="329">
        <f t="shared" si="3"/>
        <v>65377594149.260002</v>
      </c>
    </row>
    <row r="28" spans="1:21" s="47" customFormat="1">
      <c r="A28" s="327">
        <v>45657</v>
      </c>
      <c r="B28" s="291" t="s">
        <v>389</v>
      </c>
      <c r="C28" s="291" t="s">
        <v>516</v>
      </c>
      <c r="D28" s="290" t="s">
        <v>763</v>
      </c>
      <c r="E28" s="290" t="s">
        <v>518</v>
      </c>
      <c r="F28" s="292">
        <v>0</v>
      </c>
      <c r="G28" s="292">
        <v>0</v>
      </c>
      <c r="H28" s="292">
        <v>0</v>
      </c>
      <c r="I28" s="335">
        <v>547398897.13999999</v>
      </c>
      <c r="J28" s="335">
        <v>5222647562.3400002</v>
      </c>
      <c r="K28" s="335">
        <v>0</v>
      </c>
      <c r="L28" s="335">
        <v>0</v>
      </c>
      <c r="M28" s="335">
        <v>0</v>
      </c>
      <c r="N28" s="335">
        <v>0</v>
      </c>
      <c r="O28" s="335">
        <v>0</v>
      </c>
      <c r="P28" s="335">
        <v>0</v>
      </c>
      <c r="Q28" s="335">
        <v>0</v>
      </c>
      <c r="R28" s="313">
        <v>0</v>
      </c>
      <c r="S28" s="292">
        <v>0</v>
      </c>
      <c r="T28" s="329">
        <f t="shared" si="3"/>
        <v>5770046459.4800005</v>
      </c>
    </row>
    <row r="29" spans="1:21" s="47" customFormat="1">
      <c r="A29" s="327">
        <v>45657</v>
      </c>
      <c r="B29" s="291" t="s">
        <v>389</v>
      </c>
      <c r="C29" s="291" t="s">
        <v>516</v>
      </c>
      <c r="D29" s="290" t="s">
        <v>762</v>
      </c>
      <c r="E29" s="290" t="s">
        <v>518</v>
      </c>
      <c r="F29" s="292">
        <v>0</v>
      </c>
      <c r="G29" s="292">
        <v>0</v>
      </c>
      <c r="H29" s="292">
        <v>0</v>
      </c>
      <c r="I29" s="313">
        <v>547398897.13999999</v>
      </c>
      <c r="J29" s="313">
        <v>2796430153.8300004</v>
      </c>
      <c r="K29" s="335">
        <v>0</v>
      </c>
      <c r="L29" s="335">
        <v>0</v>
      </c>
      <c r="M29" s="335">
        <v>0</v>
      </c>
      <c r="N29" s="335">
        <v>0</v>
      </c>
      <c r="O29" s="335">
        <v>0</v>
      </c>
      <c r="P29" s="335">
        <v>0</v>
      </c>
      <c r="Q29" s="313">
        <v>0</v>
      </c>
      <c r="R29" s="313">
        <v>0</v>
      </c>
      <c r="S29" s="313">
        <v>0</v>
      </c>
      <c r="T29" s="329">
        <f t="shared" si="3"/>
        <v>3343829050.9700003</v>
      </c>
    </row>
    <row r="30" spans="1:21" s="47" customFormat="1">
      <c r="A30" s="327">
        <v>45657</v>
      </c>
      <c r="B30" s="291" t="s">
        <v>389</v>
      </c>
      <c r="C30" s="291" t="s">
        <v>516</v>
      </c>
      <c r="D30" s="290" t="s">
        <v>767</v>
      </c>
      <c r="E30" s="290" t="s">
        <v>518</v>
      </c>
      <c r="F30" s="292">
        <v>0</v>
      </c>
      <c r="G30" s="292">
        <v>0</v>
      </c>
      <c r="H30" s="292">
        <v>0</v>
      </c>
      <c r="I30" s="313">
        <f>+I26+I28</f>
        <v>3737725528.2999992</v>
      </c>
      <c r="J30" s="313">
        <f t="shared" ref="J30:S30" si="6">+J26+J28</f>
        <v>84108399863.660004</v>
      </c>
      <c r="K30" s="335">
        <f t="shared" si="6"/>
        <v>1998036.37</v>
      </c>
      <c r="L30" s="335">
        <f t="shared" si="6"/>
        <v>0</v>
      </c>
      <c r="M30" s="335">
        <f t="shared" si="6"/>
        <v>0</v>
      </c>
      <c r="N30" s="335">
        <f t="shared" si="6"/>
        <v>0</v>
      </c>
      <c r="O30" s="313">
        <f t="shared" si="6"/>
        <v>0</v>
      </c>
      <c r="P30" s="335">
        <f t="shared" si="6"/>
        <v>0</v>
      </c>
      <c r="Q30" s="313">
        <f t="shared" si="6"/>
        <v>0</v>
      </c>
      <c r="R30" s="313">
        <f t="shared" si="6"/>
        <v>0</v>
      </c>
      <c r="S30" s="313">
        <f t="shared" si="6"/>
        <v>0</v>
      </c>
      <c r="T30" s="329">
        <f t="shared" si="3"/>
        <v>87848123428.330002</v>
      </c>
    </row>
    <row r="31" spans="1:21" s="47" customFormat="1">
      <c r="A31" s="327">
        <v>45657</v>
      </c>
      <c r="B31" s="291" t="s">
        <v>389</v>
      </c>
      <c r="C31" s="291" t="s">
        <v>516</v>
      </c>
      <c r="D31" s="290" t="s">
        <v>766</v>
      </c>
      <c r="E31" s="290" t="s">
        <v>518</v>
      </c>
      <c r="F31" s="292">
        <v>0</v>
      </c>
      <c r="G31" s="292">
        <v>0</v>
      </c>
      <c r="H31" s="292">
        <v>0</v>
      </c>
      <c r="I31" s="313">
        <f>+I27+I29</f>
        <v>3732076541.0099993</v>
      </c>
      <c r="J31" s="313">
        <f t="shared" ref="J31:S31" si="7">+J27+J29</f>
        <v>64988724270.889999</v>
      </c>
      <c r="K31" s="335">
        <f t="shared" si="7"/>
        <v>622388.32999999996</v>
      </c>
      <c r="L31" s="335">
        <f t="shared" si="7"/>
        <v>0</v>
      </c>
      <c r="M31" s="335">
        <f t="shared" si="7"/>
        <v>0</v>
      </c>
      <c r="N31" s="335">
        <f t="shared" si="7"/>
        <v>0</v>
      </c>
      <c r="O31" s="313">
        <f t="shared" si="7"/>
        <v>0</v>
      </c>
      <c r="P31" s="335">
        <f t="shared" si="7"/>
        <v>0</v>
      </c>
      <c r="Q31" s="313">
        <f t="shared" si="7"/>
        <v>0</v>
      </c>
      <c r="R31" s="313">
        <f t="shared" si="7"/>
        <v>0</v>
      </c>
      <c r="S31" s="313">
        <f t="shared" si="7"/>
        <v>0</v>
      </c>
      <c r="T31" s="329">
        <f t="shared" si="3"/>
        <v>68721423200.229996</v>
      </c>
    </row>
    <row r="32" spans="1:21" s="47" customFormat="1">
      <c r="A32" s="327">
        <v>45657</v>
      </c>
      <c r="B32" s="291" t="s">
        <v>389</v>
      </c>
      <c r="C32" s="291" t="s">
        <v>556</v>
      </c>
      <c r="D32" s="290" t="s">
        <v>765</v>
      </c>
      <c r="E32" s="290" t="s">
        <v>518</v>
      </c>
      <c r="F32" s="292">
        <v>0</v>
      </c>
      <c r="G32" s="292">
        <v>0</v>
      </c>
      <c r="H32" s="292">
        <v>0</v>
      </c>
      <c r="I32" s="313">
        <v>7186602481.2799997</v>
      </c>
      <c r="J32" s="313">
        <v>34027824205.540001</v>
      </c>
      <c r="K32" s="335">
        <v>71497592</v>
      </c>
      <c r="L32" s="335">
        <v>0</v>
      </c>
      <c r="M32" s="335">
        <v>0</v>
      </c>
      <c r="N32" s="335">
        <v>0</v>
      </c>
      <c r="O32" s="313">
        <v>0</v>
      </c>
      <c r="P32" s="335">
        <v>745799008.14999998</v>
      </c>
      <c r="Q32" s="313">
        <v>0</v>
      </c>
      <c r="R32" s="313">
        <v>0</v>
      </c>
      <c r="S32" s="313">
        <v>0</v>
      </c>
      <c r="T32" s="329">
        <f>+SUM(I32:S32)</f>
        <v>42031723286.970001</v>
      </c>
    </row>
    <row r="33" spans="1:20" s="47" customFormat="1">
      <c r="A33" s="327">
        <v>45657</v>
      </c>
      <c r="B33" s="291" t="s">
        <v>389</v>
      </c>
      <c r="C33" s="291" t="s">
        <v>556</v>
      </c>
      <c r="D33" s="290" t="s">
        <v>764</v>
      </c>
      <c r="E33" s="290" t="s">
        <v>518</v>
      </c>
      <c r="F33" s="292">
        <v>0</v>
      </c>
      <c r="G33" s="292">
        <v>0</v>
      </c>
      <c r="H33" s="292">
        <v>0</v>
      </c>
      <c r="I33" s="313">
        <v>7166426336.2799997</v>
      </c>
      <c r="J33" s="313">
        <v>22500017844.099998</v>
      </c>
      <c r="K33" s="335">
        <v>22271499.899999999</v>
      </c>
      <c r="L33" s="335">
        <v>0</v>
      </c>
      <c r="M33" s="335">
        <v>0</v>
      </c>
      <c r="N33" s="335">
        <v>0</v>
      </c>
      <c r="O33" s="313">
        <v>0</v>
      </c>
      <c r="P33" s="335">
        <v>440476272.54000002</v>
      </c>
      <c r="Q33" s="313">
        <v>0</v>
      </c>
      <c r="R33" s="313">
        <v>0</v>
      </c>
      <c r="S33" s="313">
        <v>0</v>
      </c>
      <c r="T33" s="329">
        <f>+SUM(I33:S33)</f>
        <v>30129191952.82</v>
      </c>
    </row>
    <row r="34" spans="1:20" s="47" customFormat="1">
      <c r="A34" s="327">
        <v>45657</v>
      </c>
      <c r="B34" s="291" t="s">
        <v>389</v>
      </c>
      <c r="C34" s="291" t="s">
        <v>556</v>
      </c>
      <c r="D34" s="290" t="s">
        <v>763</v>
      </c>
      <c r="E34" s="290" t="s">
        <v>518</v>
      </c>
      <c r="F34" s="292">
        <v>0</v>
      </c>
      <c r="G34" s="292">
        <v>0</v>
      </c>
      <c r="H34" s="292">
        <v>0</v>
      </c>
      <c r="I34" s="313">
        <v>0</v>
      </c>
      <c r="J34" s="313">
        <v>0</v>
      </c>
      <c r="K34" s="335">
        <v>0</v>
      </c>
      <c r="L34" s="335">
        <v>0</v>
      </c>
      <c r="M34" s="335">
        <v>0</v>
      </c>
      <c r="N34" s="335">
        <v>0</v>
      </c>
      <c r="O34" s="313">
        <v>0</v>
      </c>
      <c r="P34" s="335">
        <v>0</v>
      </c>
      <c r="Q34" s="313">
        <v>0</v>
      </c>
      <c r="R34" s="313">
        <v>0</v>
      </c>
      <c r="S34" s="313">
        <v>0</v>
      </c>
      <c r="T34" s="329">
        <f t="shared" ref="T34:T37" si="8">+SUM(I34:S34)</f>
        <v>0</v>
      </c>
    </row>
    <row r="35" spans="1:20" s="47" customFormat="1">
      <c r="A35" s="327">
        <v>45657</v>
      </c>
      <c r="B35" s="291" t="s">
        <v>389</v>
      </c>
      <c r="C35" s="291" t="s">
        <v>556</v>
      </c>
      <c r="D35" s="290" t="s">
        <v>762</v>
      </c>
      <c r="E35" s="290" t="s">
        <v>518</v>
      </c>
      <c r="F35" s="292">
        <v>0</v>
      </c>
      <c r="G35" s="292">
        <v>0</v>
      </c>
      <c r="H35" s="292">
        <v>0</v>
      </c>
      <c r="I35" s="335">
        <v>0</v>
      </c>
      <c r="J35" s="313">
        <v>0</v>
      </c>
      <c r="K35" s="335">
        <v>0</v>
      </c>
      <c r="L35" s="335">
        <v>0</v>
      </c>
      <c r="M35" s="335">
        <v>0</v>
      </c>
      <c r="N35" s="335">
        <v>0</v>
      </c>
      <c r="O35" s="313">
        <v>0</v>
      </c>
      <c r="P35" s="335">
        <v>0</v>
      </c>
      <c r="Q35" s="313">
        <v>0</v>
      </c>
      <c r="R35" s="313">
        <v>0</v>
      </c>
      <c r="S35" s="313">
        <v>0</v>
      </c>
      <c r="T35" s="329">
        <f t="shared" si="8"/>
        <v>0</v>
      </c>
    </row>
    <row r="36" spans="1:20" s="47" customFormat="1">
      <c r="A36" s="327">
        <v>45657</v>
      </c>
      <c r="B36" s="291" t="s">
        <v>389</v>
      </c>
      <c r="C36" s="291" t="s">
        <v>556</v>
      </c>
      <c r="D36" s="290" t="s">
        <v>767</v>
      </c>
      <c r="E36" s="290" t="s">
        <v>518</v>
      </c>
      <c r="F36" s="292">
        <v>0</v>
      </c>
      <c r="G36" s="292">
        <v>0</v>
      </c>
      <c r="H36" s="292">
        <v>0</v>
      </c>
      <c r="I36" s="313">
        <f>+I32+I34</f>
        <v>7186602481.2799997</v>
      </c>
      <c r="J36" s="313">
        <f t="shared" ref="J36:S37" si="9">+J32+J34</f>
        <v>34027824205.540001</v>
      </c>
      <c r="K36" s="335">
        <f t="shared" si="9"/>
        <v>71497592</v>
      </c>
      <c r="L36" s="313">
        <f t="shared" si="9"/>
        <v>0</v>
      </c>
      <c r="M36" s="335">
        <f t="shared" si="9"/>
        <v>0</v>
      </c>
      <c r="N36" s="335">
        <f t="shared" si="9"/>
        <v>0</v>
      </c>
      <c r="O36" s="313">
        <f t="shared" si="9"/>
        <v>0</v>
      </c>
      <c r="P36" s="335">
        <f t="shared" si="9"/>
        <v>745799008.14999998</v>
      </c>
      <c r="Q36" s="313">
        <f t="shared" si="9"/>
        <v>0</v>
      </c>
      <c r="R36" s="313">
        <f t="shared" si="9"/>
        <v>0</v>
      </c>
      <c r="S36" s="313">
        <f t="shared" si="9"/>
        <v>0</v>
      </c>
      <c r="T36" s="329">
        <f>+SUM(I36:S36)</f>
        <v>42031723286.970001</v>
      </c>
    </row>
    <row r="37" spans="1:20" s="47" customFormat="1">
      <c r="A37" s="327">
        <v>45657</v>
      </c>
      <c r="B37" s="291" t="s">
        <v>389</v>
      </c>
      <c r="C37" s="291" t="s">
        <v>556</v>
      </c>
      <c r="D37" s="290" t="s">
        <v>766</v>
      </c>
      <c r="E37" s="290" t="s">
        <v>518</v>
      </c>
      <c r="F37" s="292">
        <v>0</v>
      </c>
      <c r="G37" s="292">
        <v>0</v>
      </c>
      <c r="H37" s="292">
        <v>0</v>
      </c>
      <c r="I37" s="313">
        <f>+I33+I35</f>
        <v>7166426336.2799997</v>
      </c>
      <c r="J37" s="313">
        <f t="shared" si="9"/>
        <v>22500017844.099998</v>
      </c>
      <c r="K37" s="313">
        <f t="shared" si="9"/>
        <v>22271499.899999999</v>
      </c>
      <c r="L37" s="313">
        <f t="shared" si="9"/>
        <v>0</v>
      </c>
      <c r="M37" s="335">
        <f t="shared" si="9"/>
        <v>0</v>
      </c>
      <c r="N37" s="335">
        <f t="shared" si="9"/>
        <v>0</v>
      </c>
      <c r="O37" s="313">
        <f t="shared" si="9"/>
        <v>0</v>
      </c>
      <c r="P37" s="313">
        <f t="shared" si="9"/>
        <v>440476272.54000002</v>
      </c>
      <c r="Q37" s="313">
        <f t="shared" si="9"/>
        <v>0</v>
      </c>
      <c r="R37" s="313">
        <f t="shared" si="9"/>
        <v>0</v>
      </c>
      <c r="S37" s="313">
        <f t="shared" si="9"/>
        <v>0</v>
      </c>
      <c r="T37" s="329">
        <f t="shared" si="8"/>
        <v>30129191952.82</v>
      </c>
    </row>
    <row r="38" spans="1:20" s="47" customFormat="1">
      <c r="A38" s="327">
        <v>45657</v>
      </c>
      <c r="B38" s="291" t="s">
        <v>389</v>
      </c>
      <c r="C38" s="291" t="s">
        <v>595</v>
      </c>
      <c r="D38" s="290" t="s">
        <v>765</v>
      </c>
      <c r="E38" s="290" t="s">
        <v>518</v>
      </c>
      <c r="F38" s="292">
        <v>0</v>
      </c>
      <c r="G38" s="292">
        <v>0</v>
      </c>
      <c r="H38" s="292">
        <v>0</v>
      </c>
      <c r="I38" s="313">
        <v>1506916084.3600001</v>
      </c>
      <c r="J38" s="313">
        <v>1287539415</v>
      </c>
      <c r="K38" s="313">
        <v>0</v>
      </c>
      <c r="L38" s="313">
        <v>0</v>
      </c>
      <c r="M38" s="335">
        <v>0</v>
      </c>
      <c r="N38" s="335">
        <v>0</v>
      </c>
      <c r="O38" s="313">
        <v>0</v>
      </c>
      <c r="P38" s="313">
        <v>0</v>
      </c>
      <c r="Q38" s="313">
        <v>0</v>
      </c>
      <c r="R38" s="313">
        <v>0</v>
      </c>
      <c r="S38" s="313">
        <v>0</v>
      </c>
      <c r="T38" s="329">
        <f t="shared" si="3"/>
        <v>2794455499.3600001</v>
      </c>
    </row>
    <row r="39" spans="1:20" s="47" customFormat="1">
      <c r="A39" s="327">
        <v>45657</v>
      </c>
      <c r="B39" s="291" t="s">
        <v>389</v>
      </c>
      <c r="C39" s="291" t="s">
        <v>595</v>
      </c>
      <c r="D39" s="290" t="s">
        <v>764</v>
      </c>
      <c r="E39" s="290" t="s">
        <v>518</v>
      </c>
      <c r="F39" s="292">
        <v>0</v>
      </c>
      <c r="G39" s="292">
        <v>0</v>
      </c>
      <c r="H39" s="292">
        <v>0</v>
      </c>
      <c r="I39" s="313">
        <v>1506916084.3600001</v>
      </c>
      <c r="J39" s="313">
        <v>592340202.01000011</v>
      </c>
      <c r="K39" s="313">
        <v>0</v>
      </c>
      <c r="L39" s="313">
        <v>0</v>
      </c>
      <c r="M39" s="313">
        <v>0</v>
      </c>
      <c r="N39" s="313">
        <v>0</v>
      </c>
      <c r="O39" s="313">
        <v>0</v>
      </c>
      <c r="P39" s="313">
        <v>0</v>
      </c>
      <c r="Q39" s="313">
        <v>0</v>
      </c>
      <c r="R39" s="313">
        <v>0</v>
      </c>
      <c r="S39" s="313">
        <v>0</v>
      </c>
      <c r="T39" s="329">
        <f t="shared" si="3"/>
        <v>2099256286.3700004</v>
      </c>
    </row>
    <row r="40" spans="1:20" s="47" customFormat="1">
      <c r="A40" s="327">
        <v>45657</v>
      </c>
      <c r="B40" s="291" t="s">
        <v>389</v>
      </c>
      <c r="C40" s="291" t="s">
        <v>595</v>
      </c>
      <c r="D40" s="290" t="s">
        <v>763</v>
      </c>
      <c r="E40" s="290" t="s">
        <v>518</v>
      </c>
      <c r="F40" s="292">
        <v>0</v>
      </c>
      <c r="G40" s="292">
        <v>0</v>
      </c>
      <c r="H40" s="292">
        <v>0</v>
      </c>
      <c r="I40" s="292">
        <v>0</v>
      </c>
      <c r="J40" s="292">
        <v>0</v>
      </c>
      <c r="K40" s="313">
        <v>0</v>
      </c>
      <c r="L40" s="313">
        <v>0</v>
      </c>
      <c r="M40" s="313">
        <v>0</v>
      </c>
      <c r="N40" s="313">
        <v>0</v>
      </c>
      <c r="O40" s="313">
        <v>0</v>
      </c>
      <c r="P40" s="313">
        <v>0</v>
      </c>
      <c r="Q40" s="313">
        <v>0</v>
      </c>
      <c r="R40" s="313">
        <v>0</v>
      </c>
      <c r="S40" s="313">
        <v>0</v>
      </c>
      <c r="T40" s="329">
        <f t="shared" si="3"/>
        <v>0</v>
      </c>
    </row>
    <row r="41" spans="1:20" s="47" customFormat="1">
      <c r="A41" s="327">
        <v>45657</v>
      </c>
      <c r="B41" s="291" t="s">
        <v>389</v>
      </c>
      <c r="C41" s="291" t="s">
        <v>595</v>
      </c>
      <c r="D41" s="290" t="s">
        <v>762</v>
      </c>
      <c r="E41" s="290" t="s">
        <v>518</v>
      </c>
      <c r="F41" s="292">
        <v>0</v>
      </c>
      <c r="G41" s="292">
        <v>0</v>
      </c>
      <c r="H41" s="292">
        <v>0</v>
      </c>
      <c r="I41" s="292">
        <v>0</v>
      </c>
      <c r="J41" s="292">
        <v>0</v>
      </c>
      <c r="K41" s="292">
        <v>0</v>
      </c>
      <c r="L41" s="292">
        <v>0</v>
      </c>
      <c r="M41" s="292">
        <v>0</v>
      </c>
      <c r="N41" s="292">
        <v>0</v>
      </c>
      <c r="O41" s="292">
        <v>0</v>
      </c>
      <c r="P41" s="292">
        <v>0</v>
      </c>
      <c r="Q41" s="292">
        <v>0</v>
      </c>
      <c r="R41" s="292">
        <v>0</v>
      </c>
      <c r="S41" s="292">
        <v>0</v>
      </c>
      <c r="T41" s="329">
        <f t="shared" si="3"/>
        <v>0</v>
      </c>
    </row>
    <row r="42" spans="1:20" s="47" customFormat="1">
      <c r="A42" s="327">
        <v>45657</v>
      </c>
      <c r="B42" s="291" t="s">
        <v>389</v>
      </c>
      <c r="C42" s="291" t="s">
        <v>595</v>
      </c>
      <c r="D42" s="290" t="s">
        <v>767</v>
      </c>
      <c r="E42" s="290" t="s">
        <v>518</v>
      </c>
      <c r="F42" s="292">
        <v>0</v>
      </c>
      <c r="G42" s="292">
        <v>0</v>
      </c>
      <c r="H42" s="292">
        <v>0</v>
      </c>
      <c r="I42" s="313">
        <f>+I38</f>
        <v>1506916084.3600001</v>
      </c>
      <c r="J42" s="313">
        <f>+J38</f>
        <v>1287539415</v>
      </c>
      <c r="K42" s="313">
        <v>0</v>
      </c>
      <c r="L42" s="313">
        <v>0</v>
      </c>
      <c r="M42" s="313">
        <v>0</v>
      </c>
      <c r="N42" s="313">
        <v>0</v>
      </c>
      <c r="O42" s="313">
        <v>0</v>
      </c>
      <c r="P42" s="313">
        <v>0</v>
      </c>
      <c r="Q42" s="313">
        <v>0</v>
      </c>
      <c r="R42" s="313">
        <v>0</v>
      </c>
      <c r="S42" s="313">
        <v>0</v>
      </c>
      <c r="T42" s="329">
        <f t="shared" si="3"/>
        <v>2794455499.3600001</v>
      </c>
    </row>
    <row r="43" spans="1:20" s="47" customFormat="1">
      <c r="A43" s="327">
        <v>45657</v>
      </c>
      <c r="B43" s="291" t="s">
        <v>389</v>
      </c>
      <c r="C43" s="291" t="s">
        <v>595</v>
      </c>
      <c r="D43" s="290" t="s">
        <v>766</v>
      </c>
      <c r="E43" s="290" t="s">
        <v>518</v>
      </c>
      <c r="F43" s="292">
        <v>0</v>
      </c>
      <c r="G43" s="292">
        <v>0</v>
      </c>
      <c r="H43" s="292">
        <v>0</v>
      </c>
      <c r="I43" s="313">
        <f>+I39</f>
        <v>1506916084.3600001</v>
      </c>
      <c r="J43" s="313">
        <f>+J39</f>
        <v>592340202.01000011</v>
      </c>
      <c r="K43" s="313">
        <v>0</v>
      </c>
      <c r="L43" s="313">
        <v>0</v>
      </c>
      <c r="M43" s="313">
        <v>0</v>
      </c>
      <c r="N43" s="313">
        <v>0</v>
      </c>
      <c r="O43" s="313">
        <v>0</v>
      </c>
      <c r="P43" s="313">
        <v>0</v>
      </c>
      <c r="Q43" s="313">
        <v>0</v>
      </c>
      <c r="R43" s="313">
        <v>0</v>
      </c>
      <c r="S43" s="313">
        <v>0</v>
      </c>
      <c r="T43" s="329">
        <f t="shared" si="3"/>
        <v>2099256286.3700004</v>
      </c>
    </row>
    <row r="44" spans="1:20" s="42" customFormat="1">
      <c r="A44" s="327">
        <v>45657</v>
      </c>
      <c r="B44" s="291" t="s">
        <v>389</v>
      </c>
      <c r="C44" s="291" t="s">
        <v>389</v>
      </c>
      <c r="D44" s="290" t="s">
        <v>580</v>
      </c>
      <c r="E44" s="290" t="s">
        <v>518</v>
      </c>
      <c r="F44" s="292">
        <v>0</v>
      </c>
      <c r="G44" s="292">
        <v>0</v>
      </c>
      <c r="H44" s="292">
        <v>0</v>
      </c>
      <c r="I44" s="313">
        <f>+I6+I12+I18+I24+I30+I36+I42</f>
        <v>111083028490.80939</v>
      </c>
      <c r="J44" s="313">
        <f t="shared" ref="J44:S45" si="10">+J6+J12+J18+J24+J30+J36+J42</f>
        <v>127561516644.12</v>
      </c>
      <c r="K44" s="313">
        <f t="shared" si="10"/>
        <v>779441149.4599998</v>
      </c>
      <c r="L44" s="313">
        <v>0</v>
      </c>
      <c r="M44" s="313">
        <v>0</v>
      </c>
      <c r="N44" s="313">
        <v>0</v>
      </c>
      <c r="O44" s="313">
        <f t="shared" si="10"/>
        <v>8379404257.1599989</v>
      </c>
      <c r="P44" s="313">
        <f t="shared" si="10"/>
        <v>768176037.30999994</v>
      </c>
      <c r="Q44" s="313">
        <f t="shared" si="10"/>
        <v>0</v>
      </c>
      <c r="R44" s="313">
        <f t="shared" si="10"/>
        <v>838144656.28000009</v>
      </c>
      <c r="S44" s="313">
        <f t="shared" si="10"/>
        <v>0</v>
      </c>
      <c r="T44" s="329">
        <f t="shared" si="3"/>
        <v>249409711235.13937</v>
      </c>
    </row>
    <row r="45" spans="1:20" s="42" customFormat="1">
      <c r="A45" s="327">
        <v>45657</v>
      </c>
      <c r="B45" s="291" t="s">
        <v>389</v>
      </c>
      <c r="C45" s="291" t="s">
        <v>389</v>
      </c>
      <c r="D45" s="290" t="s">
        <v>581</v>
      </c>
      <c r="E45" s="290" t="s">
        <v>518</v>
      </c>
      <c r="F45" s="292">
        <v>0</v>
      </c>
      <c r="G45" s="292">
        <v>0</v>
      </c>
      <c r="H45" s="292">
        <v>0</v>
      </c>
      <c r="I45" s="313">
        <f>+I7+I13+I19+I25+I31+I37+I43</f>
        <v>110368745189.74937</v>
      </c>
      <c r="J45" s="313">
        <f t="shared" si="10"/>
        <v>92364190731.110001</v>
      </c>
      <c r="K45" s="313">
        <f t="shared" si="10"/>
        <v>446026080.44999999</v>
      </c>
      <c r="L45" s="313">
        <v>0</v>
      </c>
      <c r="M45" s="313">
        <v>0</v>
      </c>
      <c r="N45" s="313">
        <v>0</v>
      </c>
      <c r="O45" s="313">
        <f t="shared" si="10"/>
        <v>4816322742.9399948</v>
      </c>
      <c r="P45" s="313">
        <f t="shared" si="10"/>
        <v>456714137.12</v>
      </c>
      <c r="Q45" s="313">
        <f t="shared" si="10"/>
        <v>0</v>
      </c>
      <c r="R45" s="313">
        <f t="shared" si="10"/>
        <v>747973042.87</v>
      </c>
      <c r="S45" s="313">
        <f t="shared" si="10"/>
        <v>0</v>
      </c>
      <c r="T45" s="329">
        <f t="shared" si="3"/>
        <v>209199971924.23938</v>
      </c>
    </row>
    <row r="46" spans="1:20">
      <c r="A46" s="330"/>
      <c r="D46" s="9"/>
      <c r="E46" s="9"/>
      <c r="I46" s="36"/>
      <c r="J46" s="36"/>
      <c r="K46" s="36"/>
      <c r="L46" s="36"/>
      <c r="M46" s="36"/>
      <c r="N46" s="36"/>
      <c r="O46" s="36"/>
      <c r="P46" s="36"/>
      <c r="Q46" s="36"/>
      <c r="R46" s="36"/>
      <c r="S46" s="36"/>
      <c r="T46" s="36"/>
    </row>
    <row r="47" spans="1:20">
      <c r="A47" s="330"/>
      <c r="D47" s="9"/>
      <c r="E47" s="9"/>
      <c r="K47" s="55"/>
    </row>
    <row r="48" spans="1:20">
      <c r="A48" s="330"/>
      <c r="D48" s="9"/>
      <c r="E48" s="9"/>
    </row>
    <row r="49" spans="1:5">
      <c r="A49" s="330"/>
      <c r="D49" s="9"/>
      <c r="E49" s="9"/>
    </row>
    <row r="50" spans="1:5">
      <c r="A50" s="330"/>
      <c r="D50" s="9"/>
      <c r="E50" s="9"/>
    </row>
    <row r="51" spans="1:5">
      <c r="A51" s="330"/>
      <c r="D51" s="9"/>
      <c r="E51" s="9"/>
    </row>
    <row r="52" spans="1:5">
      <c r="A52" s="330"/>
      <c r="D52" s="9"/>
      <c r="E52" s="9"/>
    </row>
    <row r="53" spans="1:5">
      <c r="A53" s="330"/>
      <c r="D53" s="9"/>
      <c r="E53" s="9"/>
    </row>
    <row r="54" spans="1:5">
      <c r="A54" s="330"/>
      <c r="D54" s="9"/>
      <c r="E54" s="9"/>
    </row>
    <row r="55" spans="1:5">
      <c r="A55" s="330"/>
      <c r="D55" s="9"/>
      <c r="E55" s="9"/>
    </row>
    <row r="56" spans="1:5">
      <c r="A56" s="330"/>
      <c r="D56" s="9"/>
      <c r="E56" s="9"/>
    </row>
    <row r="57" spans="1:5">
      <c r="A57" s="330"/>
      <c r="D57" s="9"/>
      <c r="E57" s="9"/>
    </row>
    <row r="58" spans="1:5">
      <c r="A58" s="330"/>
      <c r="D58" s="9"/>
      <c r="E58" s="9"/>
    </row>
    <row r="59" spans="1:5">
      <c r="A59" s="330"/>
      <c r="D59" s="9"/>
      <c r="E59" s="9"/>
    </row>
    <row r="60" spans="1:5">
      <c r="A60" s="330"/>
      <c r="D60" s="9"/>
      <c r="E60" s="9"/>
    </row>
    <row r="61" spans="1:5">
      <c r="A61" s="330"/>
      <c r="D61" s="9"/>
      <c r="E61" s="9"/>
    </row>
    <row r="62" spans="1:5">
      <c r="A62" s="330"/>
      <c r="D62" s="9"/>
      <c r="E62" s="9"/>
    </row>
    <row r="63" spans="1:5">
      <c r="A63" s="330"/>
      <c r="D63" s="9"/>
      <c r="E63" s="9"/>
    </row>
    <row r="64" spans="1:5">
      <c r="A64" s="330"/>
      <c r="D64" s="9"/>
      <c r="E64" s="9"/>
    </row>
    <row r="65" spans="1:5">
      <c r="A65" s="330"/>
      <c r="D65" s="9"/>
      <c r="E65" s="9"/>
    </row>
    <row r="66" spans="1:5">
      <c r="A66" s="330"/>
      <c r="D66" s="9"/>
      <c r="E66" s="9"/>
    </row>
    <row r="67" spans="1:5">
      <c r="A67" s="330"/>
      <c r="D67" s="9"/>
      <c r="E67" s="9"/>
    </row>
    <row r="68" spans="1:5">
      <c r="A68" s="330"/>
      <c r="D68" s="9"/>
      <c r="E68" s="9"/>
    </row>
    <row r="69" spans="1:5">
      <c r="A69" s="330"/>
      <c r="D69" s="9"/>
      <c r="E69" s="9"/>
    </row>
    <row r="70" spans="1:5">
      <c r="A70" s="330"/>
      <c r="D70" s="9"/>
      <c r="E70" s="9"/>
    </row>
    <row r="71" spans="1:5">
      <c r="A71" s="330"/>
      <c r="D71" s="9"/>
      <c r="E71" s="9"/>
    </row>
    <row r="72" spans="1:5">
      <c r="A72" s="330"/>
      <c r="D72" s="9"/>
      <c r="E72" s="9"/>
    </row>
    <row r="73" spans="1:5">
      <c r="A73" s="330"/>
      <c r="D73" s="9"/>
      <c r="E73" s="9"/>
    </row>
    <row r="74" spans="1:5">
      <c r="A74" s="330"/>
      <c r="D74" s="9"/>
      <c r="E74" s="9"/>
    </row>
    <row r="75" spans="1:5">
      <c r="A75" s="330"/>
      <c r="D75" s="9"/>
      <c r="E75" s="9"/>
    </row>
    <row r="76" spans="1:5">
      <c r="A76" s="330"/>
      <c r="D76" s="9"/>
      <c r="E76" s="9"/>
    </row>
    <row r="77" spans="1:5">
      <c r="A77" s="330"/>
      <c r="D77" s="9"/>
      <c r="E77" s="9"/>
    </row>
    <row r="78" spans="1:5">
      <c r="A78" s="330"/>
      <c r="D78" s="9"/>
      <c r="E78" s="9"/>
    </row>
    <row r="79" spans="1:5">
      <c r="A79" s="330"/>
      <c r="D79" s="9"/>
      <c r="E79" s="9"/>
    </row>
    <row r="80" spans="1:5">
      <c r="A80" s="330"/>
      <c r="D80" s="9"/>
      <c r="E80" s="9"/>
    </row>
    <row r="81" spans="1:5">
      <c r="A81" s="330"/>
      <c r="D81" s="9"/>
      <c r="E81" s="9"/>
    </row>
    <row r="82" spans="1:5">
      <c r="A82" s="330"/>
      <c r="D82" s="9"/>
      <c r="E82" s="9"/>
    </row>
    <row r="83" spans="1:5">
      <c r="A83" s="330"/>
      <c r="D83" s="9"/>
      <c r="E83" s="9"/>
    </row>
    <row r="84" spans="1:5">
      <c r="A84" s="330"/>
      <c r="D84" s="9"/>
      <c r="E84" s="9"/>
    </row>
    <row r="85" spans="1:5">
      <c r="A85" s="330"/>
      <c r="D85" s="9"/>
      <c r="E85" s="9"/>
    </row>
    <row r="86" spans="1:5">
      <c r="A86" s="330"/>
      <c r="D86" s="9"/>
      <c r="E86" s="9"/>
    </row>
    <row r="87" spans="1:5">
      <c r="A87" s="330"/>
      <c r="D87" s="9"/>
      <c r="E87" s="9"/>
    </row>
    <row r="88" spans="1:5">
      <c r="A88" s="330"/>
      <c r="D88" s="9"/>
      <c r="E88" s="9"/>
    </row>
    <row r="89" spans="1:5">
      <c r="A89" s="330"/>
      <c r="D89" s="9"/>
      <c r="E89" s="9"/>
    </row>
    <row r="90" spans="1:5">
      <c r="A90" s="330"/>
      <c r="D90" s="9"/>
      <c r="E90" s="9"/>
    </row>
    <row r="91" spans="1:5">
      <c r="A91" s="330"/>
      <c r="D91" s="9"/>
      <c r="E91" s="9"/>
    </row>
    <row r="92" spans="1:5">
      <c r="A92" s="330"/>
      <c r="D92" s="9"/>
      <c r="E92" s="9"/>
    </row>
    <row r="93" spans="1:5">
      <c r="A93" s="330"/>
      <c r="D93" s="9"/>
      <c r="E93" s="9"/>
    </row>
    <row r="94" spans="1:5">
      <c r="A94" s="330"/>
      <c r="D94" s="9"/>
      <c r="E94" s="9"/>
    </row>
    <row r="95" spans="1:5">
      <c r="A95" s="330"/>
      <c r="D95" s="9"/>
      <c r="E95" s="9"/>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ignoredErrors>
    <ignoredError sqref="T8 T9:T11 T34:T35 T32:T33 T14:T31 T37:T4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M14" sqref="M14"/>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15.28515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3">
        <f>+Takasbank_AggregatedDataFile!$A$2</f>
        <v>45657</v>
      </c>
      <c r="B2" s="116" t="s">
        <v>484</v>
      </c>
      <c r="C2" s="118" t="s">
        <v>579</v>
      </c>
      <c r="D2" s="117" t="s">
        <v>572</v>
      </c>
      <c r="E2" s="139" t="s">
        <v>518</v>
      </c>
      <c r="F2" s="140">
        <v>0</v>
      </c>
      <c r="G2" s="140">
        <v>0</v>
      </c>
      <c r="H2" s="140">
        <v>0</v>
      </c>
      <c r="I2" s="140">
        <v>98351937977.779999</v>
      </c>
      <c r="J2" s="140" t="s">
        <v>491</v>
      </c>
      <c r="K2" s="140">
        <v>0</v>
      </c>
      <c r="L2" s="140">
        <v>8340845656.0899992</v>
      </c>
      <c r="M2" s="140">
        <v>8027749946.8400011</v>
      </c>
    </row>
    <row r="3" spans="1:13" ht="25.5">
      <c r="A3" s="123">
        <f>+Takasbank_AggregatedDataFile!$A$2</f>
        <v>45657</v>
      </c>
      <c r="B3" s="116" t="s">
        <v>484</v>
      </c>
      <c r="C3" s="118" t="s">
        <v>513</v>
      </c>
      <c r="D3" s="117" t="s">
        <v>572</v>
      </c>
      <c r="E3" s="139" t="s">
        <v>518</v>
      </c>
      <c r="F3" s="140">
        <v>0</v>
      </c>
      <c r="G3" s="140">
        <v>0</v>
      </c>
      <c r="H3" s="140">
        <v>0</v>
      </c>
      <c r="I3" s="140">
        <v>51515441.630000003</v>
      </c>
      <c r="J3" s="140" t="s">
        <v>491</v>
      </c>
      <c r="K3" s="140">
        <v>0</v>
      </c>
      <c r="L3" s="140">
        <v>0</v>
      </c>
      <c r="M3" s="140">
        <v>0</v>
      </c>
    </row>
    <row r="4" spans="1:13" ht="25.5">
      <c r="A4" s="123">
        <f>+Takasbank_AggregatedDataFile!$A$2</f>
        <v>45657</v>
      </c>
      <c r="B4" s="116" t="s">
        <v>484</v>
      </c>
      <c r="C4" s="118" t="s">
        <v>540</v>
      </c>
      <c r="D4" s="117" t="s">
        <v>572</v>
      </c>
      <c r="E4" s="139" t="s">
        <v>518</v>
      </c>
      <c r="F4" s="140">
        <v>0</v>
      </c>
      <c r="G4" s="140">
        <v>0</v>
      </c>
      <c r="H4" s="140">
        <v>0</v>
      </c>
      <c r="I4" s="140">
        <v>8926204.9000000004</v>
      </c>
      <c r="J4" s="140" t="s">
        <v>491</v>
      </c>
      <c r="K4" s="140">
        <v>0</v>
      </c>
      <c r="L4" s="140">
        <v>177729497.75</v>
      </c>
      <c r="M4" s="140">
        <v>0</v>
      </c>
    </row>
    <row r="5" spans="1:13" ht="25.5">
      <c r="A5" s="123">
        <f>+Takasbank_AggregatedDataFile!$A$2</f>
        <v>45657</v>
      </c>
      <c r="B5" s="116" t="s">
        <v>484</v>
      </c>
      <c r="C5" s="118" t="s">
        <v>538</v>
      </c>
      <c r="D5" s="117" t="s">
        <v>572</v>
      </c>
      <c r="E5" s="139" t="s">
        <v>518</v>
      </c>
      <c r="F5" s="140">
        <v>0</v>
      </c>
      <c r="G5" s="140">
        <v>0</v>
      </c>
      <c r="H5" s="140">
        <v>0</v>
      </c>
      <c r="I5" s="140">
        <v>3698056817.9499998</v>
      </c>
      <c r="J5" s="140" t="s">
        <v>491</v>
      </c>
      <c r="K5" s="140">
        <v>0</v>
      </c>
      <c r="L5" s="140">
        <v>875780030.03999996</v>
      </c>
      <c r="M5" s="140">
        <v>425056169.31999999</v>
      </c>
    </row>
    <row r="6" spans="1:13" ht="25.5">
      <c r="A6" s="123">
        <f>+Takasbank_AggregatedDataFile!$A$2</f>
        <v>45657</v>
      </c>
      <c r="B6" s="116" t="s">
        <v>484</v>
      </c>
      <c r="C6" s="118" t="s">
        <v>573</v>
      </c>
      <c r="D6" s="117" t="s">
        <v>572</v>
      </c>
      <c r="E6" s="139" t="s">
        <v>518</v>
      </c>
      <c r="F6" s="140">
        <v>0</v>
      </c>
      <c r="G6" s="140">
        <v>0</v>
      </c>
      <c r="H6" s="140">
        <v>0</v>
      </c>
      <c r="I6" s="140">
        <v>4244571451.54</v>
      </c>
      <c r="J6" s="140" t="s">
        <v>491</v>
      </c>
      <c r="K6" s="140">
        <v>0</v>
      </c>
      <c r="L6" s="140">
        <v>94773532616.330002</v>
      </c>
      <c r="M6" s="140">
        <v>0</v>
      </c>
    </row>
    <row r="7" spans="1:13" ht="25.5">
      <c r="A7" s="123">
        <f>+Takasbank_AggregatedDataFile!$A$2</f>
        <v>45657</v>
      </c>
      <c r="B7" s="116" t="s">
        <v>484</v>
      </c>
      <c r="C7" s="118" t="s">
        <v>574</v>
      </c>
      <c r="D7" s="117" t="s">
        <v>572</v>
      </c>
      <c r="E7" s="139" t="s">
        <v>518</v>
      </c>
      <c r="F7" s="140">
        <v>0</v>
      </c>
      <c r="G7" s="140">
        <v>0</v>
      </c>
      <c r="H7" s="140">
        <v>0</v>
      </c>
      <c r="I7" s="140">
        <v>7577656505.4099998</v>
      </c>
      <c r="J7" s="140" t="s">
        <v>491</v>
      </c>
      <c r="K7" s="140">
        <v>0</v>
      </c>
      <c r="L7" s="140">
        <v>7577656505.4099998</v>
      </c>
      <c r="M7" s="140">
        <v>11272015191.24</v>
      </c>
    </row>
    <row r="8" spans="1:13" ht="25.5">
      <c r="A8" s="123">
        <f>+Takasbank_AggregatedDataFile!$A$2</f>
        <v>45657</v>
      </c>
      <c r="B8" s="116" t="s">
        <v>484</v>
      </c>
      <c r="C8" s="118" t="s">
        <v>595</v>
      </c>
      <c r="D8" s="117" t="s">
        <v>572</v>
      </c>
      <c r="E8" s="139" t="s">
        <v>518</v>
      </c>
      <c r="F8" s="140"/>
      <c r="G8" s="140"/>
      <c r="H8" s="140"/>
      <c r="I8" s="140">
        <v>1529412577.8099999</v>
      </c>
      <c r="J8" s="140" t="s">
        <v>491</v>
      </c>
      <c r="K8" s="140">
        <v>0</v>
      </c>
      <c r="L8" s="140">
        <v>1364370694.3299999</v>
      </c>
      <c r="M8" s="140">
        <v>0</v>
      </c>
    </row>
    <row r="9" spans="1:13" ht="25.5">
      <c r="A9" s="123">
        <f>+Takasbank_AggregatedDataFile!$A$2</f>
        <v>45657</v>
      </c>
      <c r="B9" s="141" t="s">
        <v>389</v>
      </c>
      <c r="C9" s="141" t="s">
        <v>389</v>
      </c>
      <c r="D9" s="142" t="s">
        <v>572</v>
      </c>
      <c r="E9" s="143" t="s">
        <v>518</v>
      </c>
      <c r="F9" s="122">
        <v>0</v>
      </c>
      <c r="G9" s="122">
        <v>0</v>
      </c>
      <c r="H9" s="122">
        <v>0</v>
      </c>
      <c r="I9" s="124">
        <f>+SUM(I2:I8)</f>
        <v>115462076977.01999</v>
      </c>
      <c r="J9" s="299">
        <v>1000000000</v>
      </c>
      <c r="K9" s="122">
        <v>0</v>
      </c>
      <c r="L9" s="124">
        <f>+SUM(L2:L8)</f>
        <v>113109914999.95001</v>
      </c>
      <c r="M9" s="124">
        <f>+SUM(M2:M8)</f>
        <v>19724821307.400002</v>
      </c>
    </row>
    <row r="10" spans="1:13">
      <c r="L10" s="16" t="s">
        <v>806</v>
      </c>
    </row>
    <row r="24" spans="10:10">
      <c r="J24" s="16" t="s">
        <v>602</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zoomScale="85" zoomScaleNormal="85" workbookViewId="0">
      <selection activeCell="H18" sqref="H18"/>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6.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31"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42" t="s">
        <v>98</v>
      </c>
      <c r="G1" s="42" t="s">
        <v>101</v>
      </c>
      <c r="H1" s="42" t="s">
        <v>289</v>
      </c>
    </row>
    <row r="2" spans="1:17" ht="30">
      <c r="A2" s="99">
        <f>+Takasbank_AggregatedDataFile!A2</f>
        <v>45657</v>
      </c>
      <c r="B2" s="116" t="s">
        <v>484</v>
      </c>
      <c r="C2" s="116" t="s">
        <v>579</v>
      </c>
      <c r="D2" s="116" t="s">
        <v>575</v>
      </c>
      <c r="E2" s="139" t="s">
        <v>518</v>
      </c>
      <c r="F2" s="144">
        <v>2427469008.3130102</v>
      </c>
      <c r="G2" s="144">
        <v>0</v>
      </c>
      <c r="H2" s="144">
        <v>1327654823.6058333</v>
      </c>
      <c r="I2" s="20"/>
      <c r="J2" s="20"/>
      <c r="K2" s="20"/>
      <c r="N2" s="36"/>
      <c r="O2" s="36"/>
      <c r="P2" s="36"/>
      <c r="Q2" s="36"/>
    </row>
    <row r="3" spans="1:17" ht="30">
      <c r="A3" s="99">
        <f>+Takasbank_AggregatedDataFile!A3</f>
        <v>45657</v>
      </c>
      <c r="B3" s="116" t="s">
        <v>484</v>
      </c>
      <c r="C3" s="116" t="s">
        <v>579</v>
      </c>
      <c r="D3" s="116" t="s">
        <v>576</v>
      </c>
      <c r="E3" s="139" t="s">
        <v>518</v>
      </c>
      <c r="F3" s="144">
        <v>2427469008.3130102</v>
      </c>
      <c r="G3" s="144">
        <v>1008345435.65</v>
      </c>
      <c r="H3" s="144">
        <v>0</v>
      </c>
      <c r="I3" s="20"/>
      <c r="J3" s="20"/>
      <c r="K3" s="20"/>
      <c r="N3" s="36"/>
      <c r="O3" s="36"/>
      <c r="P3" s="36"/>
      <c r="Q3" s="36"/>
    </row>
    <row r="4" spans="1:17" ht="30">
      <c r="A4" s="99">
        <f>+Takasbank_AggregatedDataFile!A4</f>
        <v>45657</v>
      </c>
      <c r="B4" s="116" t="s">
        <v>484</v>
      </c>
      <c r="C4" s="116" t="s">
        <v>513</v>
      </c>
      <c r="D4" s="116" t="s">
        <v>575</v>
      </c>
      <c r="E4" s="139" t="s">
        <v>518</v>
      </c>
      <c r="F4" s="144">
        <v>0</v>
      </c>
      <c r="G4" s="144">
        <v>0</v>
      </c>
      <c r="H4" s="144">
        <v>299781667.30909085</v>
      </c>
      <c r="I4" s="20"/>
      <c r="J4" s="20"/>
      <c r="K4" s="20"/>
      <c r="N4" s="36"/>
      <c r="O4" s="36"/>
      <c r="P4" s="36"/>
      <c r="Q4" s="36"/>
    </row>
    <row r="5" spans="1:17" ht="30">
      <c r="A5" s="99">
        <f>+Takasbank_AggregatedDataFile!A5</f>
        <v>45657</v>
      </c>
      <c r="B5" s="116" t="s">
        <v>484</v>
      </c>
      <c r="C5" s="116" t="s">
        <v>513</v>
      </c>
      <c r="D5" s="116" t="s">
        <v>576</v>
      </c>
      <c r="E5" s="139" t="s">
        <v>518</v>
      </c>
      <c r="F5" s="144">
        <v>0</v>
      </c>
      <c r="G5" s="144">
        <v>0</v>
      </c>
      <c r="H5" s="144">
        <v>0</v>
      </c>
      <c r="I5" s="20"/>
      <c r="J5" s="20"/>
      <c r="K5" s="20"/>
      <c r="N5" s="36"/>
      <c r="P5" s="36"/>
      <c r="Q5" s="36"/>
    </row>
    <row r="6" spans="1:17" ht="30">
      <c r="A6" s="99">
        <f>+Takasbank_AggregatedDataFile!A6</f>
        <v>45657</v>
      </c>
      <c r="B6" s="116" t="s">
        <v>484</v>
      </c>
      <c r="C6" s="116" t="s">
        <v>514</v>
      </c>
      <c r="D6" s="116" t="s">
        <v>575</v>
      </c>
      <c r="E6" s="139" t="s">
        <v>518</v>
      </c>
      <c r="F6" s="144">
        <v>0</v>
      </c>
      <c r="G6" s="144">
        <v>0</v>
      </c>
      <c r="H6" s="144">
        <v>0</v>
      </c>
      <c r="I6" s="20"/>
      <c r="J6" s="20"/>
      <c r="K6" s="20"/>
      <c r="L6" s="53"/>
      <c r="M6" s="36"/>
      <c r="N6" s="36"/>
      <c r="O6" s="36"/>
      <c r="P6" s="36"/>
      <c r="Q6" s="36"/>
    </row>
    <row r="7" spans="1:17" ht="30">
      <c r="A7" s="99">
        <f>+Takasbank_AggregatedDataFile!A7</f>
        <v>45657</v>
      </c>
      <c r="B7" s="116" t="s">
        <v>484</v>
      </c>
      <c r="C7" s="116" t="s">
        <v>514</v>
      </c>
      <c r="D7" s="116" t="s">
        <v>576</v>
      </c>
      <c r="E7" s="139" t="s">
        <v>518</v>
      </c>
      <c r="F7" s="144">
        <v>0</v>
      </c>
      <c r="G7" s="144">
        <v>0</v>
      </c>
      <c r="H7" s="144">
        <v>0</v>
      </c>
      <c r="I7" s="20"/>
      <c r="J7" s="20"/>
      <c r="K7" s="20"/>
      <c r="L7" s="53"/>
      <c r="M7" s="36"/>
      <c r="N7" s="36"/>
      <c r="O7" s="36"/>
      <c r="P7" s="36"/>
      <c r="Q7" s="36"/>
    </row>
    <row r="8" spans="1:17" ht="30">
      <c r="A8" s="99">
        <f>+Takasbank_AggregatedDataFile!A8</f>
        <v>45657</v>
      </c>
      <c r="B8" s="116" t="s">
        <v>484</v>
      </c>
      <c r="C8" s="116" t="s">
        <v>538</v>
      </c>
      <c r="D8" s="116" t="s">
        <v>575</v>
      </c>
      <c r="E8" s="139" t="s">
        <v>518</v>
      </c>
      <c r="F8" s="144">
        <v>116438341</v>
      </c>
      <c r="G8" s="144">
        <v>0</v>
      </c>
      <c r="H8" s="144">
        <v>2479832991.2600999</v>
      </c>
      <c r="I8" s="20"/>
      <c r="J8" s="20"/>
      <c r="K8" s="20"/>
      <c r="L8" s="53"/>
      <c r="M8" s="36"/>
      <c r="N8" s="36"/>
      <c r="O8" s="36"/>
      <c r="P8" s="36"/>
      <c r="Q8" s="36"/>
    </row>
    <row r="9" spans="1:17" ht="30">
      <c r="A9" s="99">
        <f>+Takasbank_AggregatedDataFile!A9</f>
        <v>45657</v>
      </c>
      <c r="B9" s="116" t="s">
        <v>484</v>
      </c>
      <c r="C9" s="116" t="s">
        <v>538</v>
      </c>
      <c r="D9" s="116" t="s">
        <v>576</v>
      </c>
      <c r="E9" s="139" t="s">
        <v>518</v>
      </c>
      <c r="F9" s="144">
        <v>116438341</v>
      </c>
      <c r="G9" s="144">
        <v>2234083775.9099998</v>
      </c>
      <c r="H9" s="144">
        <v>0</v>
      </c>
    </row>
    <row r="10" spans="1:17" ht="30">
      <c r="A10" s="99">
        <f>+Takasbank_AggregatedDataFile!A10</f>
        <v>45657</v>
      </c>
      <c r="B10" s="116" t="s">
        <v>484</v>
      </c>
      <c r="C10" s="116" t="s">
        <v>573</v>
      </c>
      <c r="D10" s="116" t="s">
        <v>575</v>
      </c>
      <c r="E10" s="139" t="s">
        <v>518</v>
      </c>
      <c r="F10" s="144">
        <v>515881063.236103</v>
      </c>
      <c r="G10" s="140">
        <v>0</v>
      </c>
      <c r="H10" s="140">
        <v>214403003143.43396</v>
      </c>
      <c r="L10" s="36"/>
      <c r="M10" s="302"/>
    </row>
    <row r="11" spans="1:17" ht="30">
      <c r="A11" s="99">
        <f>+Takasbank_AggregatedDataFile!A11</f>
        <v>45657</v>
      </c>
      <c r="B11" s="116" t="s">
        <v>484</v>
      </c>
      <c r="C11" s="116" t="s">
        <v>573</v>
      </c>
      <c r="D11" s="116" t="s">
        <v>576</v>
      </c>
      <c r="E11" s="139" t="s">
        <v>518</v>
      </c>
      <c r="F11" s="140">
        <v>3613873068.2334342</v>
      </c>
      <c r="G11" s="144">
        <v>150988030382.69998</v>
      </c>
      <c r="H11" s="140">
        <v>0</v>
      </c>
      <c r="L11" s="36"/>
    </row>
    <row r="12" spans="1:17" s="21" customFormat="1" ht="30">
      <c r="A12" s="99">
        <f>+Takasbank_AggregatedDataFile!A8</f>
        <v>45657</v>
      </c>
      <c r="B12" s="116" t="s">
        <v>484</v>
      </c>
      <c r="C12" s="116" t="s">
        <v>574</v>
      </c>
      <c r="D12" s="116" t="s">
        <v>575</v>
      </c>
      <c r="E12" s="139" t="s">
        <v>518</v>
      </c>
      <c r="F12" s="144">
        <v>183113388.71711999</v>
      </c>
      <c r="G12" s="140">
        <v>0</v>
      </c>
      <c r="H12" s="144">
        <v>10520829114.331722</v>
      </c>
    </row>
    <row r="13" spans="1:17" s="21" customFormat="1" ht="30">
      <c r="A13" s="99">
        <f>+Takasbank_AggregatedDataFile!A9</f>
        <v>45657</v>
      </c>
      <c r="B13" s="116" t="s">
        <v>484</v>
      </c>
      <c r="C13" s="116" t="s">
        <v>574</v>
      </c>
      <c r="D13" s="116" t="s">
        <v>576</v>
      </c>
      <c r="E13" s="139" t="s">
        <v>518</v>
      </c>
      <c r="F13" s="144">
        <v>460876736.94999766</v>
      </c>
      <c r="G13" s="144">
        <v>7374080000</v>
      </c>
      <c r="H13" s="144">
        <v>0</v>
      </c>
    </row>
    <row r="14" spans="1:17" s="21" customFormat="1" ht="30">
      <c r="A14" s="99">
        <f>+Takasbank_AggregatedDataFile!A10</f>
        <v>45657</v>
      </c>
      <c r="B14" s="116" t="s">
        <v>484</v>
      </c>
      <c r="C14" s="116" t="s">
        <v>574</v>
      </c>
      <c r="D14" s="116" t="s">
        <v>575</v>
      </c>
      <c r="E14" s="139" t="s">
        <v>747</v>
      </c>
      <c r="F14" s="144">
        <v>0</v>
      </c>
      <c r="G14" s="144">
        <v>0</v>
      </c>
      <c r="H14" s="144">
        <v>319587761.6747182</v>
      </c>
    </row>
    <row r="15" spans="1:17" s="21" customFormat="1" ht="30">
      <c r="A15" s="99">
        <f>+Takasbank_AggregatedDataFile!A11</f>
        <v>45657</v>
      </c>
      <c r="B15" s="116" t="s">
        <v>484</v>
      </c>
      <c r="C15" s="116" t="s">
        <v>574</v>
      </c>
      <c r="D15" s="116" t="s">
        <v>576</v>
      </c>
      <c r="E15" s="139" t="s">
        <v>747</v>
      </c>
      <c r="F15" s="144">
        <v>0</v>
      </c>
      <c r="G15" s="144">
        <v>353100000</v>
      </c>
      <c r="H15" s="144">
        <v>0</v>
      </c>
      <c r="I15" s="308"/>
    </row>
    <row r="16" spans="1:17" ht="30">
      <c r="A16" s="99">
        <f>+Takasbank_AggregatedDataFile!A12</f>
        <v>45657</v>
      </c>
      <c r="B16" s="116" t="s">
        <v>484</v>
      </c>
      <c r="C16" s="116" t="s">
        <v>574</v>
      </c>
      <c r="D16" s="116" t="s">
        <v>575</v>
      </c>
      <c r="E16" s="139" t="s">
        <v>802</v>
      </c>
      <c r="F16" s="144">
        <v>0</v>
      </c>
      <c r="G16" s="144">
        <v>0</v>
      </c>
      <c r="H16" s="144">
        <v>275459741.20937812</v>
      </c>
    </row>
    <row r="17" spans="1:8" ht="30">
      <c r="A17" s="99">
        <f>+Takasbank_AggregatedDataFile!A13</f>
        <v>45657</v>
      </c>
      <c r="B17" s="116" t="s">
        <v>484</v>
      </c>
      <c r="C17" s="116" t="s">
        <v>574</v>
      </c>
      <c r="D17" s="116" t="s">
        <v>576</v>
      </c>
      <c r="E17" s="139" t="s">
        <v>802</v>
      </c>
      <c r="F17" s="144">
        <v>0</v>
      </c>
      <c r="G17" s="144">
        <v>177000000</v>
      </c>
      <c r="H17" s="144">
        <v>0</v>
      </c>
    </row>
    <row r="18" spans="1:8" s="21" customFormat="1" ht="30">
      <c r="A18" s="99">
        <f>+Takasbank_AggregatedDataFile!A14</f>
        <v>45657</v>
      </c>
      <c r="B18" s="116" t="s">
        <v>484</v>
      </c>
      <c r="C18" s="116" t="s">
        <v>595</v>
      </c>
      <c r="D18" s="116" t="s">
        <v>575</v>
      </c>
      <c r="E18" s="139" t="s">
        <v>518</v>
      </c>
      <c r="F18" s="144">
        <v>2945925</v>
      </c>
      <c r="G18" s="144">
        <v>0</v>
      </c>
      <c r="H18" s="144">
        <v>55099635.989399999</v>
      </c>
    </row>
    <row r="19" spans="1:8" s="21" customFormat="1" ht="30">
      <c r="A19" s="99">
        <f>+Takasbank_AggregatedDataFile!A15</f>
        <v>45657</v>
      </c>
      <c r="B19" s="116" t="s">
        <v>484</v>
      </c>
      <c r="C19" s="116" t="s">
        <v>595</v>
      </c>
      <c r="D19" s="116" t="s">
        <v>576</v>
      </c>
      <c r="E19" s="139" t="s">
        <v>518</v>
      </c>
      <c r="F19" s="144">
        <v>2945925</v>
      </c>
      <c r="G19" s="144">
        <v>54019250.969999999</v>
      </c>
      <c r="H19" s="144">
        <v>0</v>
      </c>
    </row>
    <row r="20" spans="1:8" ht="30">
      <c r="A20" s="99">
        <f>+Takasbank_AggregatedDataFile!A16</f>
        <v>45657</v>
      </c>
      <c r="B20" s="141" t="s">
        <v>389</v>
      </c>
      <c r="C20" s="141" t="s">
        <v>389</v>
      </c>
      <c r="D20" s="141" t="s">
        <v>575</v>
      </c>
      <c r="E20" s="145" t="s">
        <v>518</v>
      </c>
      <c r="F20" s="124">
        <f>+F2+F4+F8+F10+F12+F18</f>
        <v>3245847726.2662334</v>
      </c>
      <c r="G20" s="122">
        <v>0</v>
      </c>
      <c r="H20" s="124">
        <f>+H2+H4+H8+H10+H12+H18</f>
        <v>229086201375.93011</v>
      </c>
    </row>
    <row r="21" spans="1:8" ht="30">
      <c r="A21" s="99">
        <f>+A20</f>
        <v>45657</v>
      </c>
      <c r="B21" s="141" t="s">
        <v>389</v>
      </c>
      <c r="C21" s="141" t="s">
        <v>389</v>
      </c>
      <c r="D21" s="141" t="s">
        <v>576</v>
      </c>
      <c r="E21" s="145" t="s">
        <v>518</v>
      </c>
      <c r="F21" s="124">
        <f>+F3+F5+F9+F11+F13+F19</f>
        <v>6621603079.4964418</v>
      </c>
      <c r="G21" s="124">
        <f>+G3+G5+G9+G11+G13+G19+G7</f>
        <v>161658558845.22998</v>
      </c>
      <c r="H21" s="124">
        <f>+H3+H5+H9+H11+H13+H19</f>
        <v>0</v>
      </c>
    </row>
  </sheetData>
  <sortState ref="L2:Q4">
    <sortCondition descending="1" ref="L2:L4"/>
  </sortState>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F5" sqref="F5"/>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6" width="16.140625" style="62" bestFit="1" customWidth="1"/>
    <col min="7"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46">
        <f>+Takasbank_DataFile_7_3!A2</f>
        <v>45657</v>
      </c>
      <c r="B2" s="147" t="s">
        <v>484</v>
      </c>
      <c r="C2" s="41" t="s">
        <v>512</v>
      </c>
      <c r="D2" s="61" t="s">
        <v>310</v>
      </c>
      <c r="E2" s="61" t="s">
        <v>518</v>
      </c>
      <c r="F2" s="137">
        <v>0</v>
      </c>
      <c r="G2" s="137">
        <v>0</v>
      </c>
      <c r="H2" s="11"/>
    </row>
    <row r="3" spans="1:8" ht="30">
      <c r="A3" s="146">
        <f>+Takasbank_DataFile_7_3!A3</f>
        <v>45657</v>
      </c>
      <c r="B3" s="147" t="s">
        <v>484</v>
      </c>
      <c r="C3" s="41" t="s">
        <v>513</v>
      </c>
      <c r="D3" s="41" t="s">
        <v>310</v>
      </c>
      <c r="E3" s="61" t="s">
        <v>518</v>
      </c>
      <c r="F3" s="137">
        <v>0</v>
      </c>
      <c r="G3" s="137">
        <v>0</v>
      </c>
    </row>
    <row r="4" spans="1:8" ht="30">
      <c r="A4" s="146">
        <f>+Takasbank_DataFile_7_3!A4</f>
        <v>45657</v>
      </c>
      <c r="B4" s="147" t="s">
        <v>484</v>
      </c>
      <c r="C4" s="41" t="s">
        <v>540</v>
      </c>
      <c r="D4" s="41" t="s">
        <v>310</v>
      </c>
      <c r="E4" s="61" t="s">
        <v>518</v>
      </c>
      <c r="F4" s="137">
        <v>0</v>
      </c>
      <c r="G4" s="137">
        <v>0</v>
      </c>
    </row>
    <row r="5" spans="1:8" ht="30">
      <c r="A5" s="146">
        <f>+Takasbank_DataFile_7_3!A5</f>
        <v>45657</v>
      </c>
      <c r="B5" s="147" t="s">
        <v>484</v>
      </c>
      <c r="C5" s="41" t="s">
        <v>538</v>
      </c>
      <c r="D5" s="41" t="s">
        <v>310</v>
      </c>
      <c r="E5" s="61" t="s">
        <v>518</v>
      </c>
      <c r="F5" s="137">
        <v>1051645133.6399999</v>
      </c>
      <c r="G5" s="137">
        <v>0</v>
      </c>
    </row>
    <row r="6" spans="1:8" ht="30">
      <c r="A6" s="146">
        <f>+Takasbank_DataFile_7_3!A6</f>
        <v>45657</v>
      </c>
      <c r="B6" s="147" t="s">
        <v>484</v>
      </c>
      <c r="C6" s="41" t="s">
        <v>573</v>
      </c>
      <c r="D6" s="41" t="s">
        <v>310</v>
      </c>
      <c r="E6" s="61" t="s">
        <v>518</v>
      </c>
      <c r="F6" s="137">
        <v>0</v>
      </c>
      <c r="G6" s="137">
        <v>0</v>
      </c>
    </row>
    <row r="7" spans="1:8" ht="30">
      <c r="A7" s="146">
        <f>+Takasbank_DataFile_7_3!A7</f>
        <v>45657</v>
      </c>
      <c r="B7" s="147" t="s">
        <v>484</v>
      </c>
      <c r="C7" s="41" t="s">
        <v>574</v>
      </c>
      <c r="D7" s="41" t="s">
        <v>310</v>
      </c>
      <c r="E7" s="61" t="s">
        <v>518</v>
      </c>
      <c r="F7" s="137">
        <v>0</v>
      </c>
      <c r="G7" s="137">
        <v>0</v>
      </c>
    </row>
    <row r="8" spans="1:8" ht="30">
      <c r="A8" s="146">
        <f>+Takasbank_DataFile_7_3!A8</f>
        <v>45657</v>
      </c>
      <c r="B8" s="147" t="s">
        <v>484</v>
      </c>
      <c r="C8" s="41" t="s">
        <v>595</v>
      </c>
      <c r="D8" s="41" t="s">
        <v>310</v>
      </c>
      <c r="E8" s="61" t="s">
        <v>518</v>
      </c>
      <c r="F8" s="137"/>
      <c r="G8" s="137"/>
    </row>
    <row r="9" spans="1:8">
      <c r="A9" s="309">
        <f>+Takasbank_DataFile_7_3!A8</f>
        <v>45657</v>
      </c>
      <c r="B9" s="310" t="s">
        <v>389</v>
      </c>
      <c r="C9" s="310" t="s">
        <v>389</v>
      </c>
      <c r="D9" s="311" t="s">
        <v>310</v>
      </c>
      <c r="E9" s="145" t="s">
        <v>518</v>
      </c>
      <c r="F9" s="122">
        <f>+SUM(F2:F8)</f>
        <v>1051645133.6399999</v>
      </c>
      <c r="G9" s="137">
        <f>+SUM(G2:G8)</f>
        <v>0</v>
      </c>
    </row>
    <row r="10" spans="1:8">
      <c r="A10" s="62"/>
      <c r="D10" s="62"/>
      <c r="E10" s="6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46">
        <f>+Takasbank_DataFile_7_3a!A2</f>
        <v>45657</v>
      </c>
      <c r="B2" s="147" t="s">
        <v>484</v>
      </c>
      <c r="C2" s="41" t="s">
        <v>579</v>
      </c>
      <c r="D2" s="61" t="s">
        <v>577</v>
      </c>
      <c r="E2" s="137">
        <v>0</v>
      </c>
      <c r="F2" s="89"/>
    </row>
    <row r="3" spans="1:6">
      <c r="A3" s="146">
        <f>+Takasbank_DataFile_7_3a!A3</f>
        <v>45657</v>
      </c>
      <c r="B3" s="147" t="s">
        <v>484</v>
      </c>
      <c r="C3" s="41" t="s">
        <v>513</v>
      </c>
      <c r="D3" s="61" t="s">
        <v>577</v>
      </c>
      <c r="E3" s="137">
        <v>0</v>
      </c>
      <c r="F3" s="89"/>
    </row>
    <row r="4" spans="1:6">
      <c r="A4" s="146">
        <f>+Takasbank_DataFile_7_3a!A4</f>
        <v>45657</v>
      </c>
      <c r="B4" s="147" t="s">
        <v>484</v>
      </c>
      <c r="C4" s="41" t="s">
        <v>540</v>
      </c>
      <c r="D4" s="61" t="s">
        <v>577</v>
      </c>
      <c r="E4" s="137">
        <v>0</v>
      </c>
      <c r="F4" s="89"/>
    </row>
    <row r="5" spans="1:6">
      <c r="A5" s="146">
        <f>+Takasbank_DataFile_7_3a!A5</f>
        <v>45657</v>
      </c>
      <c r="B5" s="147" t="s">
        <v>484</v>
      </c>
      <c r="C5" s="41" t="s">
        <v>538</v>
      </c>
      <c r="D5" s="61" t="s">
        <v>577</v>
      </c>
      <c r="E5" s="137">
        <v>0</v>
      </c>
      <c r="F5" s="89"/>
    </row>
    <row r="6" spans="1:6">
      <c r="A6" s="146">
        <f>+Takasbank_DataFile_7_3a!A6</f>
        <v>45657</v>
      </c>
      <c r="B6" s="147" t="s">
        <v>484</v>
      </c>
      <c r="C6" s="41" t="s">
        <v>573</v>
      </c>
      <c r="D6" s="61" t="s">
        <v>577</v>
      </c>
      <c r="E6" s="137">
        <v>0</v>
      </c>
      <c r="F6" s="89"/>
    </row>
    <row r="7" spans="1:6">
      <c r="A7" s="146">
        <f>+Takasbank_DataFile_7_3a!A7</f>
        <v>45657</v>
      </c>
      <c r="B7" s="147" t="s">
        <v>484</v>
      </c>
      <c r="C7" s="41" t="s">
        <v>574</v>
      </c>
      <c r="D7" s="61" t="s">
        <v>577</v>
      </c>
      <c r="E7" s="137">
        <v>0</v>
      </c>
      <c r="F7" s="89"/>
    </row>
    <row r="8" spans="1:6">
      <c r="A8" s="146">
        <f>+Takasbank_DataFile_7_3a!A8</f>
        <v>45657</v>
      </c>
      <c r="B8" s="147" t="s">
        <v>484</v>
      </c>
      <c r="C8" s="41" t="s">
        <v>595</v>
      </c>
      <c r="D8" s="61" t="s">
        <v>577</v>
      </c>
      <c r="E8" s="137">
        <v>0</v>
      </c>
      <c r="F8" s="89"/>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C28" sqref="C28"/>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79" customFormat="1">
      <c r="A2" s="146">
        <f>+Takasbank_DataFile_7_3a!A2</f>
        <v>45657</v>
      </c>
      <c r="B2" s="29" t="s">
        <v>389</v>
      </c>
      <c r="C2" s="29" t="s">
        <v>389</v>
      </c>
      <c r="D2" s="39" t="s">
        <v>578</v>
      </c>
      <c r="E2" s="82">
        <v>1</v>
      </c>
      <c r="F2" s="83">
        <v>0</v>
      </c>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4" t="s">
        <v>468</v>
      </c>
      <c r="C1" s="84" t="s">
        <v>483</v>
      </c>
      <c r="D1" s="60" t="s">
        <v>242</v>
      </c>
      <c r="E1" s="19" t="s">
        <v>308</v>
      </c>
      <c r="F1" s="85" t="s">
        <v>96</v>
      </c>
      <c r="G1" s="85" t="s">
        <v>97</v>
      </c>
    </row>
    <row r="2" spans="1:7">
      <c r="A2" s="148">
        <f>+Takasbank_DataFile_16_2!A2</f>
        <v>45657</v>
      </c>
      <c r="B2" s="97" t="s">
        <v>389</v>
      </c>
      <c r="C2" s="97" t="s">
        <v>389</v>
      </c>
      <c r="D2" s="149" t="s">
        <v>247</v>
      </c>
      <c r="E2" s="149" t="s">
        <v>552</v>
      </c>
      <c r="F2" s="150">
        <v>0</v>
      </c>
      <c r="G2" s="150">
        <v>0</v>
      </c>
    </row>
    <row r="3" spans="1:7">
      <c r="A3" s="148">
        <f>+A2</f>
        <v>45657</v>
      </c>
      <c r="B3" s="97" t="s">
        <v>389</v>
      </c>
      <c r="C3" s="97" t="s">
        <v>389</v>
      </c>
      <c r="D3" s="149" t="s">
        <v>248</v>
      </c>
      <c r="E3" s="149" t="s">
        <v>552</v>
      </c>
      <c r="F3" s="150">
        <v>0</v>
      </c>
      <c r="G3" s="150">
        <v>0</v>
      </c>
    </row>
    <row r="4" spans="1:7">
      <c r="A4" s="148">
        <f>+A3</f>
        <v>45657</v>
      </c>
      <c r="B4" s="97" t="s">
        <v>389</v>
      </c>
      <c r="C4" s="97" t="s">
        <v>389</v>
      </c>
      <c r="D4" s="149" t="s">
        <v>249</v>
      </c>
      <c r="E4" s="149" t="s">
        <v>552</v>
      </c>
      <c r="F4" s="150">
        <v>0</v>
      </c>
      <c r="G4" s="150">
        <v>0</v>
      </c>
    </row>
    <row r="5" spans="1:7">
      <c r="A5" s="148">
        <f>+A4</f>
        <v>45657</v>
      </c>
      <c r="B5" s="97" t="s">
        <v>389</v>
      </c>
      <c r="C5" s="97" t="s">
        <v>389</v>
      </c>
      <c r="D5" s="149" t="s">
        <v>250</v>
      </c>
      <c r="E5" s="149" t="s">
        <v>552</v>
      </c>
      <c r="F5" s="150">
        <v>0</v>
      </c>
      <c r="G5" s="150">
        <v>0</v>
      </c>
    </row>
    <row r="6" spans="1:7">
      <c r="A6" s="148">
        <f>+A5</f>
        <v>45657</v>
      </c>
      <c r="B6" s="97" t="s">
        <v>389</v>
      </c>
      <c r="C6" s="97" t="s">
        <v>389</v>
      </c>
      <c r="D6" s="149" t="s">
        <v>251</v>
      </c>
      <c r="E6" s="149" t="s">
        <v>552</v>
      </c>
      <c r="F6" s="150">
        <v>0</v>
      </c>
      <c r="G6" s="150">
        <v>0</v>
      </c>
    </row>
    <row r="7" spans="1:7">
      <c r="A7" s="148">
        <f>+A6</f>
        <v>45657</v>
      </c>
      <c r="B7" s="97" t="s">
        <v>389</v>
      </c>
      <c r="C7" s="97" t="s">
        <v>389</v>
      </c>
      <c r="D7" s="149" t="s">
        <v>252</v>
      </c>
      <c r="E7" s="149" t="s">
        <v>552</v>
      </c>
      <c r="F7" s="150">
        <v>0</v>
      </c>
      <c r="G7" s="150">
        <v>0</v>
      </c>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D7" sqref="D7"/>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87"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97">
        <f>+Takasbank_DataFile_16_3!A2</f>
        <v>45657</v>
      </c>
      <c r="B2" s="25" t="s">
        <v>809</v>
      </c>
      <c r="C2" s="98" t="s">
        <v>553</v>
      </c>
      <c r="D2" s="98" t="s">
        <v>571</v>
      </c>
      <c r="E2" s="278">
        <v>0</v>
      </c>
      <c r="F2" s="286"/>
    </row>
    <row r="3" spans="1:6">
      <c r="A3" s="97">
        <f>+A2</f>
        <v>45657</v>
      </c>
      <c r="B3" s="25" t="s">
        <v>809</v>
      </c>
      <c r="C3" s="98" t="s">
        <v>554</v>
      </c>
      <c r="D3" s="98" t="s">
        <v>571</v>
      </c>
      <c r="E3" s="278">
        <v>0</v>
      </c>
    </row>
    <row r="4" spans="1:6">
      <c r="A4" s="97">
        <f t="shared" ref="A4:A9" si="0">+A3</f>
        <v>45657</v>
      </c>
      <c r="B4" s="25" t="s">
        <v>389</v>
      </c>
      <c r="C4" s="98" t="s">
        <v>555</v>
      </c>
      <c r="D4" s="98" t="s">
        <v>571</v>
      </c>
      <c r="E4" s="278">
        <v>0</v>
      </c>
      <c r="F4" s="52"/>
    </row>
    <row r="5" spans="1:6">
      <c r="A5" s="97">
        <f t="shared" si="0"/>
        <v>45657</v>
      </c>
      <c r="B5" s="25" t="s">
        <v>809</v>
      </c>
      <c r="C5" s="98" t="s">
        <v>590</v>
      </c>
      <c r="D5" s="98" t="s">
        <v>571</v>
      </c>
      <c r="E5" s="278">
        <v>0</v>
      </c>
    </row>
    <row r="6" spans="1:6">
      <c r="A6" s="97">
        <f t="shared" si="0"/>
        <v>45657</v>
      </c>
      <c r="B6" s="25" t="s">
        <v>809</v>
      </c>
      <c r="C6" s="98" t="s">
        <v>591</v>
      </c>
      <c r="D6" s="98" t="s">
        <v>571</v>
      </c>
      <c r="E6" s="278">
        <v>0</v>
      </c>
    </row>
    <row r="7" spans="1:6">
      <c r="A7" s="97">
        <f t="shared" si="0"/>
        <v>45657</v>
      </c>
      <c r="B7" s="25" t="s">
        <v>809</v>
      </c>
      <c r="C7" s="98" t="s">
        <v>592</v>
      </c>
      <c r="D7" s="98" t="s">
        <v>571</v>
      </c>
      <c r="E7" s="278">
        <v>1.3888888888888888E-2</v>
      </c>
    </row>
    <row r="8" spans="1:6">
      <c r="A8" s="97">
        <f t="shared" si="0"/>
        <v>45657</v>
      </c>
      <c r="B8" s="25" t="s">
        <v>809</v>
      </c>
      <c r="C8" s="98" t="s">
        <v>593</v>
      </c>
      <c r="D8" s="98" t="s">
        <v>571</v>
      </c>
      <c r="E8" s="278">
        <v>2.0833333333333332E-2</v>
      </c>
    </row>
    <row r="9" spans="1:6">
      <c r="A9" s="97">
        <f t="shared" si="0"/>
        <v>45657</v>
      </c>
      <c r="B9" s="25" t="s">
        <v>809</v>
      </c>
      <c r="C9" s="98" t="s">
        <v>599</v>
      </c>
      <c r="D9" s="98" t="s">
        <v>571</v>
      </c>
      <c r="E9" s="278">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J3" sqref="J3"/>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294" t="s">
        <v>232</v>
      </c>
      <c r="B1" s="295" t="s">
        <v>468</v>
      </c>
      <c r="C1" s="295" t="s">
        <v>483</v>
      </c>
      <c r="D1" s="296" t="s">
        <v>242</v>
      </c>
      <c r="E1" s="297" t="s">
        <v>136</v>
      </c>
      <c r="F1" s="297" t="s">
        <v>137</v>
      </c>
      <c r="G1" s="297" t="s">
        <v>138</v>
      </c>
      <c r="H1" s="297" t="s">
        <v>184</v>
      </c>
      <c r="I1" s="297" t="s">
        <v>185</v>
      </c>
      <c r="J1" s="297" t="s">
        <v>186</v>
      </c>
      <c r="K1" s="10"/>
    </row>
    <row r="2" spans="1:11">
      <c r="A2" s="97">
        <f>+Takasbank_DataFile_17_3!A2</f>
        <v>45657</v>
      </c>
      <c r="B2" s="97" t="s">
        <v>484</v>
      </c>
      <c r="C2" s="97" t="s">
        <v>579</v>
      </c>
      <c r="D2" s="155" t="s">
        <v>283</v>
      </c>
      <c r="E2" s="138"/>
      <c r="F2" s="138">
        <v>0.59089999999999998</v>
      </c>
      <c r="G2" s="138">
        <v>0.78220000000000001</v>
      </c>
      <c r="H2" s="138"/>
      <c r="I2" s="138">
        <v>0.48750638635667071</v>
      </c>
      <c r="J2" s="138">
        <v>0.69433653270063789</v>
      </c>
    </row>
    <row r="3" spans="1:11">
      <c r="A3" s="97">
        <f>+A2</f>
        <v>45657</v>
      </c>
      <c r="B3" s="97" t="s">
        <v>484</v>
      </c>
      <c r="C3" s="97" t="s">
        <v>513</v>
      </c>
      <c r="D3" s="155" t="s">
        <v>283</v>
      </c>
      <c r="E3" s="138"/>
      <c r="F3" s="138">
        <v>0</v>
      </c>
      <c r="G3" s="138">
        <v>0</v>
      </c>
      <c r="H3" s="138"/>
      <c r="I3" s="138">
        <v>0</v>
      </c>
      <c r="J3" s="138">
        <v>0</v>
      </c>
    </row>
    <row r="4" spans="1:11">
      <c r="A4" s="97">
        <f t="shared" ref="A4:A15" si="0">+A3</f>
        <v>45657</v>
      </c>
      <c r="B4" s="97" t="s">
        <v>484</v>
      </c>
      <c r="C4" s="97" t="s">
        <v>514</v>
      </c>
      <c r="D4" s="155" t="s">
        <v>283</v>
      </c>
      <c r="E4" s="138"/>
      <c r="F4" s="138">
        <v>0</v>
      </c>
      <c r="G4" s="138">
        <v>0</v>
      </c>
      <c r="H4" s="138"/>
      <c r="I4" s="138">
        <v>0</v>
      </c>
      <c r="J4" s="138">
        <v>0</v>
      </c>
    </row>
    <row r="5" spans="1:11">
      <c r="A5" s="97">
        <f t="shared" si="0"/>
        <v>45657</v>
      </c>
      <c r="B5" s="97" t="s">
        <v>484</v>
      </c>
      <c r="C5" s="97" t="s">
        <v>515</v>
      </c>
      <c r="D5" s="155" t="s">
        <v>283</v>
      </c>
      <c r="E5" s="138"/>
      <c r="F5" s="138">
        <v>0.378</v>
      </c>
      <c r="G5" s="138">
        <v>0.57299999999999995</v>
      </c>
      <c r="H5" s="138"/>
      <c r="I5" s="138">
        <v>0.40803091336254937</v>
      </c>
      <c r="J5" s="138">
        <v>0.60906609535248524</v>
      </c>
    </row>
    <row r="6" spans="1:11">
      <c r="A6" s="97">
        <f t="shared" si="0"/>
        <v>45657</v>
      </c>
      <c r="B6" s="97" t="s">
        <v>484</v>
      </c>
      <c r="C6" s="97" t="s">
        <v>516</v>
      </c>
      <c r="D6" s="155" t="s">
        <v>283</v>
      </c>
      <c r="E6" s="138"/>
      <c r="F6" s="138">
        <v>0.6905</v>
      </c>
      <c r="G6" s="138">
        <v>0.91610000000000003</v>
      </c>
      <c r="H6" s="138"/>
      <c r="I6" s="138">
        <v>0.7313680694326461</v>
      </c>
      <c r="J6" s="138">
        <v>0.91189260832509722</v>
      </c>
    </row>
    <row r="7" spans="1:11">
      <c r="A7" s="97">
        <f t="shared" si="0"/>
        <v>45657</v>
      </c>
      <c r="B7" s="97" t="s">
        <v>484</v>
      </c>
      <c r="C7" s="97" t="s">
        <v>556</v>
      </c>
      <c r="D7" s="155" t="s">
        <v>283</v>
      </c>
      <c r="E7" s="138"/>
      <c r="F7" s="138">
        <v>0.59950000000000003</v>
      </c>
      <c r="G7" s="138">
        <v>0.79769999999999996</v>
      </c>
      <c r="H7" s="138"/>
      <c r="I7" s="138">
        <v>0.64659446055822156</v>
      </c>
      <c r="J7" s="138">
        <v>0.81144157981162779</v>
      </c>
    </row>
    <row r="8" spans="1:11">
      <c r="A8" s="97">
        <f t="shared" si="0"/>
        <v>45657</v>
      </c>
      <c r="B8" s="97" t="s">
        <v>484</v>
      </c>
      <c r="C8" s="97" t="s">
        <v>595</v>
      </c>
      <c r="D8" s="155" t="s">
        <v>283</v>
      </c>
      <c r="E8" s="138"/>
      <c r="F8" s="138"/>
      <c r="G8" s="138"/>
      <c r="H8" s="138">
        <v>0.55088270811458362</v>
      </c>
      <c r="I8" s="138"/>
      <c r="J8" s="138"/>
    </row>
    <row r="9" spans="1:11">
      <c r="A9" s="97">
        <f>+A7</f>
        <v>45657</v>
      </c>
      <c r="B9" s="97" t="s">
        <v>484</v>
      </c>
      <c r="C9" s="97" t="s">
        <v>579</v>
      </c>
      <c r="D9" s="155" t="s">
        <v>284</v>
      </c>
      <c r="E9" s="138"/>
      <c r="F9" s="138">
        <v>0.52459999999999996</v>
      </c>
      <c r="G9" s="138">
        <v>0.72940000000000005</v>
      </c>
      <c r="H9" s="138"/>
      <c r="I9" s="138">
        <v>0.48150031594349235</v>
      </c>
      <c r="J9" s="138">
        <v>0.68703209092645257</v>
      </c>
    </row>
    <row r="10" spans="1:11">
      <c r="A10" s="97">
        <f t="shared" si="0"/>
        <v>45657</v>
      </c>
      <c r="B10" s="97" t="s">
        <v>484</v>
      </c>
      <c r="C10" s="97" t="s">
        <v>513</v>
      </c>
      <c r="D10" s="155" t="s">
        <v>284</v>
      </c>
      <c r="E10" s="138"/>
      <c r="F10" s="138">
        <v>0</v>
      </c>
      <c r="G10" s="138">
        <v>0</v>
      </c>
      <c r="H10" s="138"/>
      <c r="I10" s="138">
        <v>0</v>
      </c>
      <c r="J10" s="138">
        <v>0</v>
      </c>
    </row>
    <row r="11" spans="1:11">
      <c r="A11" s="97">
        <f t="shared" si="0"/>
        <v>45657</v>
      </c>
      <c r="B11" s="97" t="s">
        <v>484</v>
      </c>
      <c r="C11" s="97" t="s">
        <v>514</v>
      </c>
      <c r="D11" s="155" t="s">
        <v>284</v>
      </c>
      <c r="E11" s="138"/>
      <c r="F11" s="138">
        <v>0</v>
      </c>
      <c r="G11" s="138">
        <v>0</v>
      </c>
      <c r="H11" s="138"/>
      <c r="I11" s="138">
        <v>0</v>
      </c>
      <c r="J11" s="138">
        <v>0</v>
      </c>
    </row>
    <row r="12" spans="1:11">
      <c r="A12" s="97">
        <f t="shared" si="0"/>
        <v>45657</v>
      </c>
      <c r="B12" s="97" t="s">
        <v>484</v>
      </c>
      <c r="C12" s="97" t="s">
        <v>515</v>
      </c>
      <c r="D12" s="155" t="s">
        <v>284</v>
      </c>
      <c r="E12" s="138"/>
      <c r="F12" s="138">
        <v>0.38229999999999997</v>
      </c>
      <c r="G12" s="138">
        <v>0.58819999999999995</v>
      </c>
      <c r="H12" s="138"/>
      <c r="I12" s="138">
        <v>0.44022577645225419</v>
      </c>
      <c r="J12" s="138">
        <v>0.62452895448956747</v>
      </c>
    </row>
    <row r="13" spans="1:11">
      <c r="A13" s="97">
        <f t="shared" si="0"/>
        <v>45657</v>
      </c>
      <c r="B13" s="97" t="s">
        <v>484</v>
      </c>
      <c r="C13" s="97" t="s">
        <v>516</v>
      </c>
      <c r="D13" s="155" t="s">
        <v>284</v>
      </c>
      <c r="E13" s="138"/>
      <c r="F13" s="138">
        <v>0.70569999999999999</v>
      </c>
      <c r="G13" s="138">
        <v>0.92510000000000003</v>
      </c>
      <c r="H13" s="138"/>
      <c r="I13" s="138">
        <v>0.71008790714247394</v>
      </c>
      <c r="J13" s="138">
        <v>0.88875403261588326</v>
      </c>
    </row>
    <row r="14" spans="1:11">
      <c r="A14" s="97">
        <f t="shared" si="0"/>
        <v>45657</v>
      </c>
      <c r="B14" s="97" t="s">
        <v>484</v>
      </c>
      <c r="C14" s="97" t="s">
        <v>556</v>
      </c>
      <c r="D14" s="155" t="s">
        <v>284</v>
      </c>
      <c r="E14" s="138"/>
      <c r="F14" s="138">
        <v>0.53990000000000005</v>
      </c>
      <c r="G14" s="138">
        <v>0.74790000000000001</v>
      </c>
      <c r="H14" s="138"/>
      <c r="I14" s="138">
        <v>0.54287673260083913</v>
      </c>
      <c r="J14" s="138">
        <v>0.74337465512310841</v>
      </c>
    </row>
    <row r="15" spans="1:11">
      <c r="A15" s="97">
        <f t="shared" si="0"/>
        <v>45657</v>
      </c>
      <c r="B15" s="97" t="s">
        <v>484</v>
      </c>
      <c r="C15" s="97" t="s">
        <v>595</v>
      </c>
      <c r="D15" s="155" t="s">
        <v>284</v>
      </c>
      <c r="E15" s="138"/>
      <c r="F15" s="138"/>
      <c r="G15" s="138"/>
      <c r="H15" s="138">
        <v>0.62964002980462275</v>
      </c>
      <c r="I15" s="138"/>
      <c r="J15" s="138"/>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56" activePane="bottomLeft" state="frozen"/>
      <selection activeCell="F10" sqref="F10"/>
      <selection pane="bottomLeft" activeCell="C60" sqref="C60"/>
    </sheetView>
  </sheetViews>
  <sheetFormatPr defaultColWidth="9.28515625" defaultRowHeight="15"/>
  <cols>
    <col min="1" max="1" width="18.42578125" style="234" bestFit="1" customWidth="1"/>
    <col min="2" max="2" width="51.5703125" style="234" bestFit="1" customWidth="1"/>
    <col min="3" max="3" width="16.7109375" style="235" bestFit="1" customWidth="1"/>
    <col min="4" max="4" width="102" style="234" bestFit="1" customWidth="1"/>
    <col min="5" max="5" width="26" style="234" bestFit="1" customWidth="1"/>
    <col min="6" max="6" width="17.42578125" style="234" bestFit="1" customWidth="1"/>
    <col min="7" max="7" width="20.5703125" style="236" bestFit="1" customWidth="1"/>
    <col min="8" max="8" width="28.5703125" style="234" bestFit="1" customWidth="1"/>
    <col min="9" max="16384" width="9.28515625" style="23"/>
  </cols>
  <sheetData>
    <row r="1" spans="1:8">
      <c r="A1" s="224" t="s">
        <v>681</v>
      </c>
      <c r="B1" s="224" t="s">
        <v>682</v>
      </c>
      <c r="C1" s="224" t="s">
        <v>683</v>
      </c>
      <c r="D1" s="224" t="s">
        <v>684</v>
      </c>
      <c r="E1" s="224" t="s">
        <v>685</v>
      </c>
      <c r="F1" s="224" t="s">
        <v>686</v>
      </c>
      <c r="G1" s="225" t="s">
        <v>687</v>
      </c>
      <c r="H1" s="224" t="s">
        <v>688</v>
      </c>
    </row>
    <row r="2" spans="1:8" s="17" customFormat="1" ht="60">
      <c r="A2" s="226">
        <v>4.0999999999999996</v>
      </c>
      <c r="B2" s="226" t="s">
        <v>391</v>
      </c>
      <c r="C2" s="227" t="s">
        <v>8</v>
      </c>
      <c r="D2" s="228" t="s">
        <v>302</v>
      </c>
      <c r="E2" s="228" t="s">
        <v>452</v>
      </c>
      <c r="F2" s="229" t="s">
        <v>489</v>
      </c>
      <c r="G2" s="230" t="s">
        <v>471</v>
      </c>
      <c r="H2" s="229" t="s">
        <v>392</v>
      </c>
    </row>
    <row r="3" spans="1:8" s="17" customFormat="1" ht="60">
      <c r="A3" s="226">
        <v>4.0999999999999996</v>
      </c>
      <c r="B3" s="226" t="s">
        <v>391</v>
      </c>
      <c r="C3" s="227" t="s">
        <v>9</v>
      </c>
      <c r="D3" s="228" t="s">
        <v>303</v>
      </c>
      <c r="E3" s="228" t="s">
        <v>452</v>
      </c>
      <c r="F3" s="229" t="s">
        <v>489</v>
      </c>
      <c r="G3" s="230" t="s">
        <v>471</v>
      </c>
      <c r="H3" s="229" t="s">
        <v>392</v>
      </c>
    </row>
    <row r="4" spans="1:8" s="17" customFormat="1" ht="60">
      <c r="A4" s="226">
        <v>4.0999999999999996</v>
      </c>
      <c r="B4" s="226" t="s">
        <v>391</v>
      </c>
      <c r="C4" s="227" t="s">
        <v>10</v>
      </c>
      <c r="D4" s="228" t="s">
        <v>304</v>
      </c>
      <c r="E4" s="228" t="s">
        <v>452</v>
      </c>
      <c r="F4" s="229" t="s">
        <v>489</v>
      </c>
      <c r="G4" s="230" t="s">
        <v>471</v>
      </c>
      <c r="H4" s="229" t="s">
        <v>392</v>
      </c>
    </row>
    <row r="5" spans="1:8" s="17" customFormat="1" ht="60">
      <c r="A5" s="226">
        <v>4.0999999999999996</v>
      </c>
      <c r="B5" s="226" t="s">
        <v>391</v>
      </c>
      <c r="C5" s="227" t="s">
        <v>11</v>
      </c>
      <c r="D5" s="228" t="s">
        <v>305</v>
      </c>
      <c r="E5" s="228" t="s">
        <v>452</v>
      </c>
      <c r="F5" s="229" t="s">
        <v>489</v>
      </c>
      <c r="G5" s="230" t="s">
        <v>471</v>
      </c>
      <c r="H5" s="229" t="s">
        <v>392</v>
      </c>
    </row>
    <row r="6" spans="1:8" s="17" customFormat="1" ht="60">
      <c r="A6" s="226">
        <v>4.0999999999999996</v>
      </c>
      <c r="B6" s="226" t="s">
        <v>391</v>
      </c>
      <c r="C6" s="227" t="s">
        <v>12</v>
      </c>
      <c r="D6" s="228" t="s">
        <v>306</v>
      </c>
      <c r="E6" s="228" t="s">
        <v>452</v>
      </c>
      <c r="F6" s="229" t="s">
        <v>489</v>
      </c>
      <c r="G6" s="230" t="s">
        <v>471</v>
      </c>
      <c r="H6" s="229" t="s">
        <v>392</v>
      </c>
    </row>
    <row r="7" spans="1:8" s="17" customFormat="1" ht="60">
      <c r="A7" s="226">
        <v>4.0999999999999996</v>
      </c>
      <c r="B7" s="226" t="s">
        <v>391</v>
      </c>
      <c r="C7" s="227" t="s">
        <v>13</v>
      </c>
      <c r="D7" s="228" t="s">
        <v>307</v>
      </c>
      <c r="E7" s="228" t="s">
        <v>452</v>
      </c>
      <c r="F7" s="229" t="s">
        <v>489</v>
      </c>
      <c r="G7" s="230" t="s">
        <v>471</v>
      </c>
      <c r="H7" s="229" t="s">
        <v>392</v>
      </c>
    </row>
    <row r="8" spans="1:8" s="17" customFormat="1" ht="60">
      <c r="A8" s="226">
        <v>4.0999999999999996</v>
      </c>
      <c r="B8" s="226" t="s">
        <v>391</v>
      </c>
      <c r="C8" s="227" t="s">
        <v>14</v>
      </c>
      <c r="D8" s="228" t="s">
        <v>301</v>
      </c>
      <c r="E8" s="228" t="s">
        <v>452</v>
      </c>
      <c r="F8" s="229" t="s">
        <v>489</v>
      </c>
      <c r="G8" s="230" t="s">
        <v>471</v>
      </c>
      <c r="H8" s="229" t="s">
        <v>392</v>
      </c>
    </row>
    <row r="9" spans="1:8" s="17" customFormat="1" ht="60">
      <c r="A9" s="226">
        <v>4.0999999999999996</v>
      </c>
      <c r="B9" s="226" t="s">
        <v>391</v>
      </c>
      <c r="C9" s="227" t="s">
        <v>15</v>
      </c>
      <c r="D9" s="228" t="s">
        <v>300</v>
      </c>
      <c r="E9" s="228" t="s">
        <v>452</v>
      </c>
      <c r="F9" s="229" t="s">
        <v>489</v>
      </c>
      <c r="G9" s="230" t="s">
        <v>471</v>
      </c>
      <c r="H9" s="229" t="s">
        <v>392</v>
      </c>
    </row>
    <row r="10" spans="1:8" s="17" customFormat="1" ht="60">
      <c r="A10" s="226">
        <v>4.0999999999999996</v>
      </c>
      <c r="B10" s="226" t="s">
        <v>391</v>
      </c>
      <c r="C10" s="227" t="s">
        <v>16</v>
      </c>
      <c r="D10" s="228" t="s">
        <v>299</v>
      </c>
      <c r="E10" s="228" t="s">
        <v>452</v>
      </c>
      <c r="F10" s="229" t="s">
        <v>417</v>
      </c>
      <c r="G10" s="230" t="s">
        <v>471</v>
      </c>
      <c r="H10" s="229" t="s">
        <v>392</v>
      </c>
    </row>
    <row r="11" spans="1:8" s="17" customFormat="1" ht="60">
      <c r="A11" s="226">
        <v>4.0999999999999996</v>
      </c>
      <c r="B11" s="226" t="s">
        <v>391</v>
      </c>
      <c r="C11" s="227" t="s">
        <v>17</v>
      </c>
      <c r="D11" s="228" t="s">
        <v>298</v>
      </c>
      <c r="E11" s="228" t="s">
        <v>452</v>
      </c>
      <c r="F11" s="229" t="s">
        <v>489</v>
      </c>
      <c r="G11" s="230" t="s">
        <v>471</v>
      </c>
      <c r="H11" s="229" t="s">
        <v>392</v>
      </c>
    </row>
    <row r="12" spans="1:8" s="17" customFormat="1">
      <c r="A12" s="229">
        <v>4.2</v>
      </c>
      <c r="B12" s="226" t="s">
        <v>199</v>
      </c>
      <c r="C12" s="231" t="s">
        <v>7</v>
      </c>
      <c r="D12" s="228" t="s">
        <v>0</v>
      </c>
      <c r="E12" s="228" t="s">
        <v>452</v>
      </c>
      <c r="F12" s="229" t="s">
        <v>482</v>
      </c>
      <c r="G12" s="230" t="s">
        <v>471</v>
      </c>
      <c r="H12" s="229" t="s">
        <v>392</v>
      </c>
    </row>
    <row r="13" spans="1:8" s="17" customFormat="1" ht="45">
      <c r="A13" s="228">
        <v>4.3</v>
      </c>
      <c r="B13" s="226" t="s">
        <v>200</v>
      </c>
      <c r="C13" s="232" t="s">
        <v>18</v>
      </c>
      <c r="D13" s="228" t="s">
        <v>330</v>
      </c>
      <c r="E13" s="228" t="s">
        <v>323</v>
      </c>
      <c r="F13" s="229" t="s">
        <v>489</v>
      </c>
      <c r="G13" s="230" t="s">
        <v>689</v>
      </c>
      <c r="H13" s="229" t="s">
        <v>392</v>
      </c>
    </row>
    <row r="14" spans="1:8" s="17" customFormat="1" ht="45">
      <c r="A14" s="228">
        <v>4.3</v>
      </c>
      <c r="B14" s="226" t="s">
        <v>200</v>
      </c>
      <c r="C14" s="232" t="s">
        <v>19</v>
      </c>
      <c r="D14" s="228" t="s">
        <v>331</v>
      </c>
      <c r="E14" s="228" t="s">
        <v>323</v>
      </c>
      <c r="F14" s="229" t="s">
        <v>489</v>
      </c>
      <c r="G14" s="230" t="s">
        <v>689</v>
      </c>
      <c r="H14" s="229" t="s">
        <v>392</v>
      </c>
    </row>
    <row r="15" spans="1:8" s="17" customFormat="1" ht="45">
      <c r="A15" s="228">
        <v>4.3</v>
      </c>
      <c r="B15" s="226" t="s">
        <v>200</v>
      </c>
      <c r="C15" s="232" t="s">
        <v>20</v>
      </c>
      <c r="D15" s="228" t="s">
        <v>332</v>
      </c>
      <c r="E15" s="228" t="s">
        <v>323</v>
      </c>
      <c r="F15" s="229" t="s">
        <v>489</v>
      </c>
      <c r="G15" s="230" t="s">
        <v>689</v>
      </c>
      <c r="H15" s="229" t="s">
        <v>392</v>
      </c>
    </row>
    <row r="16" spans="1:8" s="17" customFormat="1" ht="45">
      <c r="A16" s="228">
        <v>4.3</v>
      </c>
      <c r="B16" s="226" t="s">
        <v>200</v>
      </c>
      <c r="C16" s="232" t="s">
        <v>21</v>
      </c>
      <c r="D16" s="228" t="s">
        <v>333</v>
      </c>
      <c r="E16" s="228" t="s">
        <v>323</v>
      </c>
      <c r="F16" s="229" t="s">
        <v>489</v>
      </c>
      <c r="G16" s="230" t="s">
        <v>689</v>
      </c>
      <c r="H16" s="229" t="s">
        <v>392</v>
      </c>
    </row>
    <row r="17" spans="1:8" s="17" customFormat="1" ht="45">
      <c r="A17" s="228">
        <v>4.3</v>
      </c>
      <c r="B17" s="226" t="s">
        <v>200</v>
      </c>
      <c r="C17" s="232" t="s">
        <v>22</v>
      </c>
      <c r="D17" s="228" t="s">
        <v>334</v>
      </c>
      <c r="E17" s="228" t="s">
        <v>323</v>
      </c>
      <c r="F17" s="229" t="s">
        <v>489</v>
      </c>
      <c r="G17" s="230" t="s">
        <v>689</v>
      </c>
      <c r="H17" s="229" t="s">
        <v>392</v>
      </c>
    </row>
    <row r="18" spans="1:8" s="17" customFormat="1" ht="45">
      <c r="A18" s="228">
        <v>4.3</v>
      </c>
      <c r="B18" s="226" t="s">
        <v>200</v>
      </c>
      <c r="C18" s="232" t="s">
        <v>23</v>
      </c>
      <c r="D18" s="228" t="s">
        <v>335</v>
      </c>
      <c r="E18" s="228" t="s">
        <v>323</v>
      </c>
      <c r="F18" s="229" t="s">
        <v>489</v>
      </c>
      <c r="G18" s="230" t="s">
        <v>689</v>
      </c>
      <c r="H18" s="229" t="s">
        <v>392</v>
      </c>
    </row>
    <row r="19" spans="1:8" s="17" customFormat="1" ht="45">
      <c r="A19" s="228">
        <v>4.3</v>
      </c>
      <c r="B19" s="226" t="s">
        <v>200</v>
      </c>
      <c r="C19" s="232" t="s">
        <v>24</v>
      </c>
      <c r="D19" s="228" t="s">
        <v>336</v>
      </c>
      <c r="E19" s="228" t="s">
        <v>323</v>
      </c>
      <c r="F19" s="229" t="s">
        <v>489</v>
      </c>
      <c r="G19" s="230" t="s">
        <v>689</v>
      </c>
      <c r="H19" s="229" t="s">
        <v>392</v>
      </c>
    </row>
    <row r="20" spans="1:8" s="17" customFormat="1" ht="45">
      <c r="A20" s="228">
        <v>4.3</v>
      </c>
      <c r="B20" s="226" t="s">
        <v>200</v>
      </c>
      <c r="C20" s="232" t="s">
        <v>25</v>
      </c>
      <c r="D20" s="228" t="s">
        <v>337</v>
      </c>
      <c r="E20" s="228" t="s">
        <v>323</v>
      </c>
      <c r="F20" s="229" t="s">
        <v>489</v>
      </c>
      <c r="G20" s="230" t="s">
        <v>689</v>
      </c>
      <c r="H20" s="229" t="s">
        <v>392</v>
      </c>
    </row>
    <row r="21" spans="1:8" s="17" customFormat="1" ht="45">
      <c r="A21" s="228">
        <v>4.3</v>
      </c>
      <c r="B21" s="226" t="s">
        <v>200</v>
      </c>
      <c r="C21" s="232" t="s">
        <v>26</v>
      </c>
      <c r="D21" s="228" t="s">
        <v>338</v>
      </c>
      <c r="E21" s="228" t="s">
        <v>323</v>
      </c>
      <c r="F21" s="229" t="s">
        <v>489</v>
      </c>
      <c r="G21" s="230" t="s">
        <v>689</v>
      </c>
      <c r="H21" s="229" t="s">
        <v>392</v>
      </c>
    </row>
    <row r="22" spans="1:8" s="17" customFormat="1" ht="45">
      <c r="A22" s="228">
        <v>4.3</v>
      </c>
      <c r="B22" s="226" t="s">
        <v>200</v>
      </c>
      <c r="C22" s="232" t="s">
        <v>27</v>
      </c>
      <c r="D22" s="228" t="s">
        <v>339</v>
      </c>
      <c r="E22" s="228" t="s">
        <v>323</v>
      </c>
      <c r="F22" s="229" t="s">
        <v>489</v>
      </c>
      <c r="G22" s="230" t="s">
        <v>689</v>
      </c>
      <c r="H22" s="229" t="s">
        <v>392</v>
      </c>
    </row>
    <row r="23" spans="1:8" s="17" customFormat="1" ht="45">
      <c r="A23" s="228">
        <v>4.3</v>
      </c>
      <c r="B23" s="226" t="s">
        <v>200</v>
      </c>
      <c r="C23" s="232" t="s">
        <v>28</v>
      </c>
      <c r="D23" s="228" t="s">
        <v>340</v>
      </c>
      <c r="E23" s="228" t="s">
        <v>323</v>
      </c>
      <c r="F23" s="229" t="s">
        <v>489</v>
      </c>
      <c r="G23" s="230" t="s">
        <v>689</v>
      </c>
      <c r="H23" s="229" t="s">
        <v>392</v>
      </c>
    </row>
    <row r="24" spans="1:8" s="17" customFormat="1" ht="45">
      <c r="A24" s="228">
        <v>4.3</v>
      </c>
      <c r="B24" s="226" t="s">
        <v>200</v>
      </c>
      <c r="C24" s="232" t="s">
        <v>29</v>
      </c>
      <c r="D24" s="228" t="s">
        <v>341</v>
      </c>
      <c r="E24" s="228" t="s">
        <v>323</v>
      </c>
      <c r="F24" s="229" t="s">
        <v>489</v>
      </c>
      <c r="G24" s="230" t="s">
        <v>689</v>
      </c>
      <c r="H24" s="229" t="s">
        <v>392</v>
      </c>
    </row>
    <row r="25" spans="1:8" s="17" customFormat="1" ht="45">
      <c r="A25" s="228">
        <v>4.3</v>
      </c>
      <c r="B25" s="226" t="s">
        <v>200</v>
      </c>
      <c r="C25" s="232" t="s">
        <v>30</v>
      </c>
      <c r="D25" s="228" t="s">
        <v>690</v>
      </c>
      <c r="E25" s="228" t="s">
        <v>323</v>
      </c>
      <c r="F25" s="229" t="s">
        <v>489</v>
      </c>
      <c r="G25" s="230" t="s">
        <v>689</v>
      </c>
      <c r="H25" s="229" t="s">
        <v>392</v>
      </c>
    </row>
    <row r="26" spans="1:8" s="17" customFormat="1" ht="45">
      <c r="A26" s="228">
        <v>4.3</v>
      </c>
      <c r="B26" s="226" t="s">
        <v>200</v>
      </c>
      <c r="C26" s="232" t="s">
        <v>31</v>
      </c>
      <c r="D26" s="228" t="s">
        <v>342</v>
      </c>
      <c r="E26" s="228" t="s">
        <v>323</v>
      </c>
      <c r="F26" s="229" t="s">
        <v>489</v>
      </c>
      <c r="G26" s="230" t="s">
        <v>689</v>
      </c>
      <c r="H26" s="229" t="s">
        <v>392</v>
      </c>
    </row>
    <row r="27" spans="1:8" s="17" customFormat="1" ht="45">
      <c r="A27" s="228">
        <v>4.3</v>
      </c>
      <c r="B27" s="226" t="s">
        <v>414</v>
      </c>
      <c r="C27" s="232" t="s">
        <v>413</v>
      </c>
      <c r="D27" s="228" t="s">
        <v>415</v>
      </c>
      <c r="E27" s="228" t="s">
        <v>323</v>
      </c>
      <c r="F27" s="229" t="s">
        <v>489</v>
      </c>
      <c r="G27" s="230" t="s">
        <v>689</v>
      </c>
      <c r="H27" s="229" t="s">
        <v>392</v>
      </c>
    </row>
    <row r="28" spans="1:8" s="17" customFormat="1" ht="30">
      <c r="A28" s="228">
        <v>4.4000000000000004</v>
      </c>
      <c r="B28" s="226" t="s">
        <v>285</v>
      </c>
      <c r="C28" s="232" t="s">
        <v>32</v>
      </c>
      <c r="D28" s="228" t="s">
        <v>1</v>
      </c>
      <c r="E28" s="228" t="s">
        <v>452</v>
      </c>
      <c r="F28" s="229" t="s">
        <v>417</v>
      </c>
      <c r="G28" s="230" t="s">
        <v>471</v>
      </c>
      <c r="H28" s="229" t="s">
        <v>392</v>
      </c>
    </row>
    <row r="29" spans="1:8" s="17" customFormat="1" ht="30">
      <c r="A29" s="228">
        <v>4.4000000000000004</v>
      </c>
      <c r="B29" s="226" t="s">
        <v>285</v>
      </c>
      <c r="C29" s="232" t="s">
        <v>33</v>
      </c>
      <c r="D29" s="228" t="s">
        <v>2</v>
      </c>
      <c r="E29" s="228" t="s">
        <v>452</v>
      </c>
      <c r="F29" s="229" t="s">
        <v>823</v>
      </c>
      <c r="G29" s="230" t="s">
        <v>471</v>
      </c>
      <c r="H29" s="229" t="s">
        <v>392</v>
      </c>
    </row>
    <row r="30" spans="1:8" s="17" customFormat="1" ht="60">
      <c r="A30" s="228">
        <v>4.4000000000000004</v>
      </c>
      <c r="B30" s="226" t="s">
        <v>285</v>
      </c>
      <c r="C30" s="232" t="s">
        <v>34</v>
      </c>
      <c r="D30" s="228" t="s">
        <v>343</v>
      </c>
      <c r="E30" s="228" t="s">
        <v>324</v>
      </c>
      <c r="F30" s="229" t="s">
        <v>482</v>
      </c>
      <c r="G30" s="230" t="s">
        <v>691</v>
      </c>
      <c r="H30" s="229" t="s">
        <v>412</v>
      </c>
    </row>
    <row r="31" spans="1:8" s="17" customFormat="1" ht="30">
      <c r="A31" s="228">
        <v>4.4000000000000004</v>
      </c>
      <c r="B31" s="226" t="s">
        <v>285</v>
      </c>
      <c r="C31" s="232" t="s">
        <v>35</v>
      </c>
      <c r="D31" s="228" t="s">
        <v>254</v>
      </c>
      <c r="E31" s="228" t="s">
        <v>452</v>
      </c>
      <c r="F31" s="229" t="s">
        <v>490</v>
      </c>
      <c r="G31" s="230" t="s">
        <v>471</v>
      </c>
      <c r="H31" s="229" t="s">
        <v>392</v>
      </c>
    </row>
    <row r="32" spans="1:8" s="17" customFormat="1" ht="30">
      <c r="A32" s="228">
        <v>4.4000000000000004</v>
      </c>
      <c r="B32" s="226" t="s">
        <v>285</v>
      </c>
      <c r="C32" s="232" t="s">
        <v>36</v>
      </c>
      <c r="D32" s="228" t="s">
        <v>346</v>
      </c>
      <c r="E32" s="228" t="s">
        <v>692</v>
      </c>
      <c r="F32" s="229" t="s">
        <v>489</v>
      </c>
      <c r="G32" s="230" t="s">
        <v>693</v>
      </c>
      <c r="H32" s="229" t="s">
        <v>392</v>
      </c>
    </row>
    <row r="33" spans="1:8" s="17" customFormat="1" ht="60">
      <c r="A33" s="228">
        <v>4.4000000000000004</v>
      </c>
      <c r="B33" s="226" t="s">
        <v>285</v>
      </c>
      <c r="C33" s="232" t="s">
        <v>37</v>
      </c>
      <c r="D33" s="228" t="s">
        <v>344</v>
      </c>
      <c r="E33" s="228" t="s">
        <v>324</v>
      </c>
      <c r="F33" s="229" t="s">
        <v>489</v>
      </c>
      <c r="G33" s="230" t="s">
        <v>691</v>
      </c>
      <c r="H33" s="229" t="s">
        <v>392</v>
      </c>
    </row>
    <row r="34" spans="1:8" s="17" customFormat="1" ht="60">
      <c r="A34" s="228">
        <v>4.4000000000000004</v>
      </c>
      <c r="B34" s="226" t="s">
        <v>285</v>
      </c>
      <c r="C34" s="232" t="s">
        <v>38</v>
      </c>
      <c r="D34" s="228" t="s">
        <v>345</v>
      </c>
      <c r="E34" s="228" t="s">
        <v>324</v>
      </c>
      <c r="F34" s="229" t="s">
        <v>489</v>
      </c>
      <c r="G34" s="230" t="s">
        <v>691</v>
      </c>
      <c r="H34" s="229" t="s">
        <v>392</v>
      </c>
    </row>
    <row r="35" spans="1:8" s="17" customFormat="1" ht="30">
      <c r="A35" s="228">
        <v>4.4000000000000004</v>
      </c>
      <c r="B35" s="226" t="s">
        <v>285</v>
      </c>
      <c r="C35" s="232" t="s">
        <v>39</v>
      </c>
      <c r="D35" s="228" t="s">
        <v>388</v>
      </c>
      <c r="E35" s="228" t="s">
        <v>452</v>
      </c>
      <c r="F35" s="229" t="s">
        <v>490</v>
      </c>
      <c r="G35" s="230" t="s">
        <v>471</v>
      </c>
      <c r="H35" s="229" t="s">
        <v>392</v>
      </c>
    </row>
    <row r="36" spans="1:8" s="17" customFormat="1" ht="30">
      <c r="A36" s="228">
        <v>4.4000000000000004</v>
      </c>
      <c r="B36" s="226" t="s">
        <v>285</v>
      </c>
      <c r="C36" s="232" t="s">
        <v>40</v>
      </c>
      <c r="D36" s="228" t="s">
        <v>347</v>
      </c>
      <c r="E36" s="228" t="s">
        <v>310</v>
      </c>
      <c r="F36" s="229" t="s">
        <v>489</v>
      </c>
      <c r="G36" s="230" t="s">
        <v>693</v>
      </c>
      <c r="H36" s="229" t="s">
        <v>392</v>
      </c>
    </row>
    <row r="37" spans="1:8" s="17" customFormat="1" ht="60">
      <c r="A37" s="228">
        <v>4.4000000000000004</v>
      </c>
      <c r="B37" s="226" t="s">
        <v>285</v>
      </c>
      <c r="C37" s="232" t="s">
        <v>41</v>
      </c>
      <c r="D37" s="228" t="s">
        <v>271</v>
      </c>
      <c r="E37" s="228" t="s">
        <v>324</v>
      </c>
      <c r="F37" s="229" t="s">
        <v>489</v>
      </c>
      <c r="G37" s="230" t="s">
        <v>691</v>
      </c>
      <c r="H37" s="229" t="s">
        <v>392</v>
      </c>
    </row>
    <row r="38" spans="1:8" s="17" customFormat="1" ht="30">
      <c r="A38" s="229">
        <v>5.0999999999999996</v>
      </c>
      <c r="B38" s="226" t="s">
        <v>3</v>
      </c>
      <c r="C38" s="231" t="s">
        <v>42</v>
      </c>
      <c r="D38" s="226" t="s">
        <v>272</v>
      </c>
      <c r="E38" s="228" t="s">
        <v>452</v>
      </c>
      <c r="F38" s="229" t="s">
        <v>417</v>
      </c>
      <c r="G38" s="230" t="s">
        <v>471</v>
      </c>
      <c r="H38" s="229" t="s">
        <v>493</v>
      </c>
    </row>
    <row r="39" spans="1:8" s="17" customFormat="1" ht="45">
      <c r="A39" s="229">
        <v>5.2</v>
      </c>
      <c r="B39" s="226" t="s">
        <v>201</v>
      </c>
      <c r="C39" s="231" t="s">
        <v>43</v>
      </c>
      <c r="D39" s="226" t="s">
        <v>201</v>
      </c>
      <c r="E39" s="228" t="s">
        <v>452</v>
      </c>
      <c r="F39" s="229" t="s">
        <v>417</v>
      </c>
      <c r="G39" s="230" t="s">
        <v>471</v>
      </c>
      <c r="H39" s="229" t="s">
        <v>493</v>
      </c>
    </row>
    <row r="40" spans="1:8" s="17" customFormat="1">
      <c r="A40" s="229">
        <v>5.3</v>
      </c>
      <c r="B40" s="226" t="s">
        <v>202</v>
      </c>
      <c r="C40" s="231" t="s">
        <v>44</v>
      </c>
      <c r="D40" s="228" t="s">
        <v>273</v>
      </c>
      <c r="E40" s="228" t="s">
        <v>452</v>
      </c>
      <c r="F40" s="229" t="s">
        <v>694</v>
      </c>
      <c r="G40" s="230" t="s">
        <v>471</v>
      </c>
      <c r="H40" s="229" t="s">
        <v>392</v>
      </c>
    </row>
    <row r="41" spans="1:8" s="17" customFormat="1">
      <c r="A41" s="229">
        <v>5.3</v>
      </c>
      <c r="B41" s="226" t="s">
        <v>202</v>
      </c>
      <c r="C41" s="231" t="s">
        <v>47</v>
      </c>
      <c r="D41" s="228" t="s">
        <v>274</v>
      </c>
      <c r="E41" s="228" t="s">
        <v>452</v>
      </c>
      <c r="F41" s="229" t="s">
        <v>823</v>
      </c>
      <c r="G41" s="230" t="s">
        <v>471</v>
      </c>
      <c r="H41" s="229" t="s">
        <v>392</v>
      </c>
    </row>
    <row r="42" spans="1:8" s="17" customFormat="1">
      <c r="A42" s="229">
        <v>5.3</v>
      </c>
      <c r="B42" s="226" t="s">
        <v>202</v>
      </c>
      <c r="C42" s="231" t="s">
        <v>48</v>
      </c>
      <c r="D42" s="228" t="s">
        <v>695</v>
      </c>
      <c r="E42" s="228" t="s">
        <v>452</v>
      </c>
      <c r="F42" s="229" t="s">
        <v>490</v>
      </c>
      <c r="G42" s="230" t="s">
        <v>471</v>
      </c>
      <c r="H42" s="229" t="s">
        <v>392</v>
      </c>
    </row>
    <row r="43" spans="1:8" s="17" customFormat="1" ht="30">
      <c r="A43" s="229">
        <v>5.3</v>
      </c>
      <c r="B43" s="226" t="s">
        <v>202</v>
      </c>
      <c r="C43" s="231" t="s">
        <v>49</v>
      </c>
      <c r="D43" s="228" t="s">
        <v>276</v>
      </c>
      <c r="E43" s="228" t="s">
        <v>452</v>
      </c>
      <c r="F43" s="229" t="s">
        <v>490</v>
      </c>
      <c r="G43" s="230" t="s">
        <v>471</v>
      </c>
      <c r="H43" s="229" t="s">
        <v>492</v>
      </c>
    </row>
    <row r="44" spans="1:8" s="17" customFormat="1" ht="60">
      <c r="A44" s="229">
        <v>6.1</v>
      </c>
      <c r="B44" s="226" t="s">
        <v>203</v>
      </c>
      <c r="C44" s="231" t="s">
        <v>45</v>
      </c>
      <c r="D44" s="229" t="s">
        <v>348</v>
      </c>
      <c r="E44" s="229" t="s">
        <v>350</v>
      </c>
      <c r="F44" s="229" t="s">
        <v>489</v>
      </c>
      <c r="G44" s="230" t="s">
        <v>696</v>
      </c>
      <c r="H44" s="229" t="s">
        <v>392</v>
      </c>
    </row>
    <row r="45" spans="1:8" s="17" customFormat="1" ht="105">
      <c r="A45" s="229">
        <v>6.2</v>
      </c>
      <c r="B45" s="226" t="s">
        <v>204</v>
      </c>
      <c r="C45" s="231" t="s">
        <v>46</v>
      </c>
      <c r="D45" s="229" t="s">
        <v>349</v>
      </c>
      <c r="E45" s="229" t="s">
        <v>697</v>
      </c>
      <c r="F45" s="229" t="s">
        <v>489</v>
      </c>
      <c r="G45" s="230" t="s">
        <v>698</v>
      </c>
      <c r="H45" s="229" t="s">
        <v>392</v>
      </c>
    </row>
    <row r="46" spans="1:8" s="17" customFormat="1" ht="105">
      <c r="A46" s="229">
        <v>6.2</v>
      </c>
      <c r="B46" s="226" t="s">
        <v>204</v>
      </c>
      <c r="C46" s="231" t="s">
        <v>50</v>
      </c>
      <c r="D46" s="229" t="s">
        <v>351</v>
      </c>
      <c r="E46" s="229" t="s">
        <v>697</v>
      </c>
      <c r="F46" s="229" t="s">
        <v>489</v>
      </c>
      <c r="G46" s="230" t="s">
        <v>698</v>
      </c>
      <c r="H46" s="229" t="s">
        <v>392</v>
      </c>
    </row>
    <row r="47" spans="1:8" s="17" customFormat="1" ht="105">
      <c r="A47" s="229">
        <v>6.2</v>
      </c>
      <c r="B47" s="226" t="s">
        <v>204</v>
      </c>
      <c r="C47" s="231" t="s">
        <v>51</v>
      </c>
      <c r="D47" s="229" t="s">
        <v>352</v>
      </c>
      <c r="E47" s="229" t="s">
        <v>697</v>
      </c>
      <c r="F47" s="229" t="s">
        <v>489</v>
      </c>
      <c r="G47" s="230" t="s">
        <v>698</v>
      </c>
      <c r="H47" s="229" t="s">
        <v>392</v>
      </c>
    </row>
    <row r="48" spans="1:8" s="17" customFormat="1" ht="105">
      <c r="A48" s="229">
        <v>6.2</v>
      </c>
      <c r="B48" s="226" t="s">
        <v>204</v>
      </c>
      <c r="C48" s="231" t="s">
        <v>52</v>
      </c>
      <c r="D48" s="229" t="s">
        <v>361</v>
      </c>
      <c r="E48" s="229" t="s">
        <v>697</v>
      </c>
      <c r="F48" s="229" t="s">
        <v>489</v>
      </c>
      <c r="G48" s="230" t="s">
        <v>698</v>
      </c>
      <c r="H48" s="229" t="s">
        <v>392</v>
      </c>
    </row>
    <row r="49" spans="1:8" s="17" customFormat="1" ht="105">
      <c r="A49" s="229">
        <v>6.2</v>
      </c>
      <c r="B49" s="226" t="s">
        <v>204</v>
      </c>
      <c r="C49" s="231" t="s">
        <v>53</v>
      </c>
      <c r="D49" s="229" t="s">
        <v>353</v>
      </c>
      <c r="E49" s="229" t="s">
        <v>697</v>
      </c>
      <c r="F49" s="229" t="s">
        <v>489</v>
      </c>
      <c r="G49" s="230" t="s">
        <v>698</v>
      </c>
      <c r="H49" s="229" t="s">
        <v>392</v>
      </c>
    </row>
    <row r="50" spans="1:8" s="17" customFormat="1" ht="105">
      <c r="A50" s="229">
        <v>6.2</v>
      </c>
      <c r="B50" s="226" t="s">
        <v>204</v>
      </c>
      <c r="C50" s="231" t="s">
        <v>54</v>
      </c>
      <c r="D50" s="229" t="s">
        <v>354</v>
      </c>
      <c r="E50" s="229" t="s">
        <v>697</v>
      </c>
      <c r="F50" s="229" t="s">
        <v>489</v>
      </c>
      <c r="G50" s="230" t="s">
        <v>698</v>
      </c>
      <c r="H50" s="229" t="s">
        <v>392</v>
      </c>
    </row>
    <row r="51" spans="1:8" s="17" customFormat="1" ht="105">
      <c r="A51" s="229">
        <v>6.2</v>
      </c>
      <c r="B51" s="226" t="s">
        <v>204</v>
      </c>
      <c r="C51" s="231" t="s">
        <v>55</v>
      </c>
      <c r="D51" s="229" t="s">
        <v>360</v>
      </c>
      <c r="E51" s="229" t="s">
        <v>697</v>
      </c>
      <c r="F51" s="229" t="s">
        <v>489</v>
      </c>
      <c r="G51" s="230" t="s">
        <v>698</v>
      </c>
      <c r="H51" s="229" t="s">
        <v>392</v>
      </c>
    </row>
    <row r="52" spans="1:8" s="17" customFormat="1" ht="105">
      <c r="A52" s="229">
        <v>6.2</v>
      </c>
      <c r="B52" s="226" t="s">
        <v>204</v>
      </c>
      <c r="C52" s="231" t="s">
        <v>56</v>
      </c>
      <c r="D52" s="229" t="s">
        <v>359</v>
      </c>
      <c r="E52" s="229" t="s">
        <v>697</v>
      </c>
      <c r="F52" s="229" t="s">
        <v>489</v>
      </c>
      <c r="G52" s="230" t="s">
        <v>698</v>
      </c>
      <c r="H52" s="229" t="s">
        <v>392</v>
      </c>
    </row>
    <row r="53" spans="1:8" s="17" customFormat="1" ht="105">
      <c r="A53" s="229">
        <v>6.2</v>
      </c>
      <c r="B53" s="226" t="s">
        <v>204</v>
      </c>
      <c r="C53" s="231" t="s">
        <v>57</v>
      </c>
      <c r="D53" s="229" t="s">
        <v>358</v>
      </c>
      <c r="E53" s="229" t="s">
        <v>697</v>
      </c>
      <c r="F53" s="229" t="s">
        <v>489</v>
      </c>
      <c r="G53" s="230" t="s">
        <v>698</v>
      </c>
      <c r="H53" s="229" t="s">
        <v>392</v>
      </c>
    </row>
    <row r="54" spans="1:8" s="17" customFormat="1" ht="105">
      <c r="A54" s="229">
        <v>6.2</v>
      </c>
      <c r="B54" s="226" t="s">
        <v>204</v>
      </c>
      <c r="C54" s="231" t="s">
        <v>58</v>
      </c>
      <c r="D54" s="229" t="s">
        <v>699</v>
      </c>
      <c r="E54" s="229" t="s">
        <v>697</v>
      </c>
      <c r="F54" s="229" t="s">
        <v>489</v>
      </c>
      <c r="G54" s="230" t="s">
        <v>698</v>
      </c>
      <c r="H54" s="229" t="s">
        <v>392</v>
      </c>
    </row>
    <row r="55" spans="1:8" s="17" customFormat="1" ht="105">
      <c r="A55" s="229">
        <v>6.2</v>
      </c>
      <c r="B55" s="226" t="s">
        <v>204</v>
      </c>
      <c r="C55" s="231" t="s">
        <v>59</v>
      </c>
      <c r="D55" s="229" t="s">
        <v>700</v>
      </c>
      <c r="E55" s="229" t="s">
        <v>697</v>
      </c>
      <c r="F55" s="229" t="s">
        <v>489</v>
      </c>
      <c r="G55" s="230" t="s">
        <v>698</v>
      </c>
      <c r="H55" s="229" t="s">
        <v>392</v>
      </c>
    </row>
    <row r="56" spans="1:8" s="17" customFormat="1" ht="105">
      <c r="A56" s="229">
        <v>6.2</v>
      </c>
      <c r="B56" s="226" t="s">
        <v>204</v>
      </c>
      <c r="C56" s="231" t="s">
        <v>60</v>
      </c>
      <c r="D56" s="229" t="s">
        <v>357</v>
      </c>
      <c r="E56" s="229" t="s">
        <v>697</v>
      </c>
      <c r="F56" s="229" t="s">
        <v>489</v>
      </c>
      <c r="G56" s="230" t="s">
        <v>698</v>
      </c>
      <c r="H56" s="229" t="s">
        <v>392</v>
      </c>
    </row>
    <row r="57" spans="1:8" s="17" customFormat="1" ht="105">
      <c r="A57" s="229">
        <v>6.2</v>
      </c>
      <c r="B57" s="226" t="s">
        <v>204</v>
      </c>
      <c r="C57" s="231" t="s">
        <v>61</v>
      </c>
      <c r="D57" s="229" t="s">
        <v>356</v>
      </c>
      <c r="E57" s="229" t="s">
        <v>697</v>
      </c>
      <c r="F57" s="229" t="s">
        <v>489</v>
      </c>
      <c r="G57" s="230" t="s">
        <v>698</v>
      </c>
      <c r="H57" s="229" t="s">
        <v>392</v>
      </c>
    </row>
    <row r="58" spans="1:8" s="17" customFormat="1" ht="105">
      <c r="A58" s="229">
        <v>6.2</v>
      </c>
      <c r="B58" s="226" t="s">
        <v>204</v>
      </c>
      <c r="C58" s="231" t="s">
        <v>62</v>
      </c>
      <c r="D58" s="229" t="s">
        <v>355</v>
      </c>
      <c r="E58" s="229" t="s">
        <v>697</v>
      </c>
      <c r="F58" s="229" t="s">
        <v>489</v>
      </c>
      <c r="G58" s="230" t="s">
        <v>698</v>
      </c>
      <c r="H58" s="229" t="s">
        <v>392</v>
      </c>
    </row>
    <row r="59" spans="1:8" s="17" customFormat="1" ht="75">
      <c r="A59" s="229">
        <v>6.2</v>
      </c>
      <c r="B59" s="226" t="s">
        <v>204</v>
      </c>
      <c r="C59" s="231" t="s">
        <v>63</v>
      </c>
      <c r="D59" s="229" t="s">
        <v>477</v>
      </c>
      <c r="E59" s="229" t="s">
        <v>453</v>
      </c>
      <c r="F59" s="229" t="s">
        <v>489</v>
      </c>
      <c r="G59" s="230" t="s">
        <v>698</v>
      </c>
      <c r="H59" s="229" t="s">
        <v>392</v>
      </c>
    </row>
    <row r="60" spans="1:8" s="17" customFormat="1" ht="30">
      <c r="A60" s="229">
        <v>6.3</v>
      </c>
      <c r="B60" s="226" t="s">
        <v>4</v>
      </c>
      <c r="C60" s="231" t="s">
        <v>64</v>
      </c>
      <c r="D60" s="226" t="s">
        <v>277</v>
      </c>
      <c r="E60" s="228" t="s">
        <v>452</v>
      </c>
      <c r="F60" s="229" t="s">
        <v>417</v>
      </c>
      <c r="G60" s="230" t="s">
        <v>471</v>
      </c>
      <c r="H60" s="229" t="s">
        <v>493</v>
      </c>
    </row>
    <row r="61" spans="1:8" s="17" customFormat="1" ht="60">
      <c r="A61" s="229">
        <v>6.4</v>
      </c>
      <c r="B61" s="226" t="s">
        <v>5</v>
      </c>
      <c r="C61" s="233" t="s">
        <v>435</v>
      </c>
      <c r="D61" s="229" t="s">
        <v>423</v>
      </c>
      <c r="E61" s="226"/>
      <c r="F61" s="229" t="s">
        <v>417</v>
      </c>
      <c r="G61" s="230" t="s">
        <v>471</v>
      </c>
      <c r="H61" s="229" t="s">
        <v>492</v>
      </c>
    </row>
    <row r="62" spans="1:8" s="17" customFormat="1" ht="60">
      <c r="A62" s="229">
        <v>6.4</v>
      </c>
      <c r="B62" s="226" t="s">
        <v>5</v>
      </c>
      <c r="C62" s="233" t="s">
        <v>436</v>
      </c>
      <c r="D62" s="229" t="s">
        <v>449</v>
      </c>
      <c r="E62" s="226"/>
      <c r="F62" s="226" t="s">
        <v>481</v>
      </c>
      <c r="G62" s="230" t="s">
        <v>471</v>
      </c>
      <c r="H62" s="229" t="s">
        <v>492</v>
      </c>
    </row>
    <row r="63" spans="1:8" s="17" customFormat="1" ht="60">
      <c r="A63" s="229">
        <v>6.4</v>
      </c>
      <c r="B63" s="226" t="s">
        <v>5</v>
      </c>
      <c r="C63" s="233" t="s">
        <v>437</v>
      </c>
      <c r="D63" s="229" t="s">
        <v>424</v>
      </c>
      <c r="E63" s="226"/>
      <c r="F63" s="229" t="s">
        <v>417</v>
      </c>
      <c r="G63" s="230" t="s">
        <v>471</v>
      </c>
      <c r="H63" s="229" t="s">
        <v>492</v>
      </c>
    </row>
    <row r="64" spans="1:8" s="17" customFormat="1" ht="60">
      <c r="A64" s="229">
        <v>6.4</v>
      </c>
      <c r="B64" s="226" t="s">
        <v>5</v>
      </c>
      <c r="C64" s="233" t="s">
        <v>65</v>
      </c>
      <c r="D64" s="229" t="s">
        <v>450</v>
      </c>
      <c r="E64" s="226"/>
      <c r="F64" s="226" t="s">
        <v>481</v>
      </c>
      <c r="G64" s="230" t="s">
        <v>471</v>
      </c>
      <c r="H64" s="229" t="s">
        <v>492</v>
      </c>
    </row>
    <row r="65" spans="1:8" s="17" customFormat="1" ht="60">
      <c r="A65" s="229">
        <v>6.4</v>
      </c>
      <c r="B65" s="226" t="s">
        <v>5</v>
      </c>
      <c r="C65" s="233" t="s">
        <v>438</v>
      </c>
      <c r="D65" s="229" t="s">
        <v>425</v>
      </c>
      <c r="E65" s="226"/>
      <c r="F65" s="229" t="s">
        <v>694</v>
      </c>
      <c r="G65" s="230" t="s">
        <v>471</v>
      </c>
      <c r="H65" s="229" t="s">
        <v>492</v>
      </c>
    </row>
    <row r="66" spans="1:8" s="17" customFormat="1" ht="60">
      <c r="A66" s="229">
        <v>6.4</v>
      </c>
      <c r="B66" s="226" t="s">
        <v>5</v>
      </c>
      <c r="C66" s="233" t="s">
        <v>439</v>
      </c>
      <c r="D66" s="229" t="s">
        <v>451</v>
      </c>
      <c r="E66" s="226"/>
      <c r="F66" s="226" t="s">
        <v>481</v>
      </c>
      <c r="G66" s="230" t="s">
        <v>471</v>
      </c>
      <c r="H66" s="229" t="s">
        <v>492</v>
      </c>
    </row>
    <row r="67" spans="1:8" s="17" customFormat="1" ht="60">
      <c r="A67" s="229">
        <v>6.4</v>
      </c>
      <c r="B67" s="226" t="s">
        <v>5</v>
      </c>
      <c r="C67" s="233" t="s">
        <v>440</v>
      </c>
      <c r="D67" s="229" t="s">
        <v>426</v>
      </c>
      <c r="E67" s="226"/>
      <c r="F67" s="229" t="s">
        <v>417</v>
      </c>
      <c r="G67" s="230" t="s">
        <v>471</v>
      </c>
      <c r="H67" s="229" t="s">
        <v>492</v>
      </c>
    </row>
    <row r="68" spans="1:8" s="17" customFormat="1" ht="60">
      <c r="A68" s="229">
        <v>6.4</v>
      </c>
      <c r="B68" s="226" t="s">
        <v>5</v>
      </c>
      <c r="C68" s="233" t="s">
        <v>441</v>
      </c>
      <c r="D68" s="229" t="s">
        <v>427</v>
      </c>
      <c r="E68" s="226"/>
      <c r="F68" s="226" t="s">
        <v>481</v>
      </c>
      <c r="G68" s="230" t="s">
        <v>471</v>
      </c>
      <c r="H68" s="229" t="s">
        <v>492</v>
      </c>
    </row>
    <row r="69" spans="1:8" s="17" customFormat="1" ht="60">
      <c r="A69" s="229">
        <v>6.4</v>
      </c>
      <c r="B69" s="226" t="s">
        <v>5</v>
      </c>
      <c r="C69" s="233" t="s">
        <v>442</v>
      </c>
      <c r="D69" s="229" t="s">
        <v>428</v>
      </c>
      <c r="E69" s="226"/>
      <c r="F69" s="229" t="s">
        <v>417</v>
      </c>
      <c r="G69" s="230" t="s">
        <v>471</v>
      </c>
      <c r="H69" s="229" t="s">
        <v>492</v>
      </c>
    </row>
    <row r="70" spans="1:8" s="17" customFormat="1" ht="60">
      <c r="A70" s="229">
        <v>6.4</v>
      </c>
      <c r="B70" s="226" t="s">
        <v>5</v>
      </c>
      <c r="C70" s="233" t="s">
        <v>443</v>
      </c>
      <c r="D70" s="229" t="s">
        <v>429</v>
      </c>
      <c r="E70" s="226"/>
      <c r="F70" s="226" t="s">
        <v>481</v>
      </c>
      <c r="G70" s="230" t="s">
        <v>471</v>
      </c>
      <c r="H70" s="229" t="s">
        <v>492</v>
      </c>
    </row>
    <row r="71" spans="1:8" s="17" customFormat="1" ht="60">
      <c r="A71" s="229">
        <v>6.4</v>
      </c>
      <c r="B71" s="226" t="s">
        <v>5</v>
      </c>
      <c r="C71" s="233" t="s">
        <v>444</v>
      </c>
      <c r="D71" s="229" t="s">
        <v>430</v>
      </c>
      <c r="E71" s="226"/>
      <c r="F71" s="229" t="s">
        <v>823</v>
      </c>
      <c r="G71" s="230" t="s">
        <v>471</v>
      </c>
      <c r="H71" s="229" t="s">
        <v>492</v>
      </c>
    </row>
    <row r="72" spans="1:8" s="17" customFormat="1" ht="60">
      <c r="A72" s="229">
        <v>6.4</v>
      </c>
      <c r="B72" s="226" t="s">
        <v>5</v>
      </c>
      <c r="C72" s="233" t="s">
        <v>445</v>
      </c>
      <c r="D72" s="229" t="s">
        <v>431</v>
      </c>
      <c r="E72" s="226"/>
      <c r="F72" s="226" t="s">
        <v>481</v>
      </c>
      <c r="G72" s="230" t="s">
        <v>471</v>
      </c>
      <c r="H72" s="229" t="s">
        <v>492</v>
      </c>
    </row>
    <row r="73" spans="1:8" s="17" customFormat="1" ht="60">
      <c r="A73" s="229">
        <v>6.4</v>
      </c>
      <c r="B73" s="226" t="s">
        <v>5</v>
      </c>
      <c r="C73" s="233" t="s">
        <v>446</v>
      </c>
      <c r="D73" s="230" t="s">
        <v>432</v>
      </c>
      <c r="E73" s="226"/>
      <c r="F73" s="229" t="s">
        <v>417</v>
      </c>
      <c r="G73" s="230" t="s">
        <v>471</v>
      </c>
      <c r="H73" s="229" t="s">
        <v>492</v>
      </c>
    </row>
    <row r="74" spans="1:8" s="17" customFormat="1" ht="60">
      <c r="A74" s="229">
        <v>6.4</v>
      </c>
      <c r="B74" s="226" t="s">
        <v>5</v>
      </c>
      <c r="C74" s="233" t="s">
        <v>447</v>
      </c>
      <c r="D74" s="229" t="s">
        <v>433</v>
      </c>
      <c r="E74" s="226"/>
      <c r="F74" s="229" t="s">
        <v>417</v>
      </c>
      <c r="G74" s="230" t="s">
        <v>471</v>
      </c>
      <c r="H74" s="229" t="s">
        <v>392</v>
      </c>
    </row>
    <row r="75" spans="1:8" s="17" customFormat="1" ht="60">
      <c r="A75" s="229">
        <v>6.4</v>
      </c>
      <c r="B75" s="226" t="s">
        <v>5</v>
      </c>
      <c r="C75" s="233" t="s">
        <v>448</v>
      </c>
      <c r="D75" s="229" t="s">
        <v>434</v>
      </c>
      <c r="E75" s="226"/>
      <c r="F75" s="226" t="s">
        <v>481</v>
      </c>
      <c r="G75" s="230" t="s">
        <v>471</v>
      </c>
      <c r="H75" s="229" t="s">
        <v>492</v>
      </c>
    </row>
    <row r="76" spans="1:8" s="17" customFormat="1" ht="45">
      <c r="A76" s="229">
        <v>6.5</v>
      </c>
      <c r="B76" s="226" t="s">
        <v>205</v>
      </c>
      <c r="C76" s="231" t="s">
        <v>470</v>
      </c>
      <c r="D76" s="228" t="s">
        <v>476</v>
      </c>
      <c r="E76" s="228" t="s">
        <v>452</v>
      </c>
      <c r="F76" s="229" t="s">
        <v>490</v>
      </c>
      <c r="G76" s="230" t="s">
        <v>471</v>
      </c>
      <c r="H76" s="229" t="s">
        <v>412</v>
      </c>
    </row>
    <row r="77" spans="1:8" s="17" customFormat="1" ht="30">
      <c r="A77" s="229">
        <v>6.5</v>
      </c>
      <c r="B77" s="226" t="s">
        <v>416</v>
      </c>
      <c r="C77" s="231" t="s">
        <v>418</v>
      </c>
      <c r="D77" s="228" t="s">
        <v>419</v>
      </c>
      <c r="E77" s="228" t="s">
        <v>452</v>
      </c>
      <c r="F77" s="229" t="s">
        <v>417</v>
      </c>
      <c r="G77" s="230" t="s">
        <v>471</v>
      </c>
      <c r="H77" s="229" t="s">
        <v>412</v>
      </c>
    </row>
    <row r="78" spans="1:8" s="17" customFormat="1" ht="30">
      <c r="A78" s="229">
        <v>6.5</v>
      </c>
      <c r="B78" s="226" t="s">
        <v>416</v>
      </c>
      <c r="C78" s="231" t="s">
        <v>467</v>
      </c>
      <c r="D78" s="228" t="s">
        <v>420</v>
      </c>
      <c r="E78" s="228" t="s">
        <v>452</v>
      </c>
      <c r="F78" s="229" t="s">
        <v>417</v>
      </c>
      <c r="G78" s="230" t="s">
        <v>471</v>
      </c>
      <c r="H78" s="229" t="s">
        <v>412</v>
      </c>
    </row>
    <row r="79" spans="1:8" s="17" customFormat="1" ht="45">
      <c r="A79" s="229">
        <v>6.5</v>
      </c>
      <c r="B79" s="226" t="s">
        <v>205</v>
      </c>
      <c r="C79" s="231" t="s">
        <v>66</v>
      </c>
      <c r="D79" s="228" t="s">
        <v>257</v>
      </c>
      <c r="E79" s="228" t="s">
        <v>452</v>
      </c>
      <c r="F79" s="229" t="s">
        <v>490</v>
      </c>
      <c r="G79" s="230" t="s">
        <v>471</v>
      </c>
      <c r="H79" s="229" t="s">
        <v>412</v>
      </c>
    </row>
    <row r="80" spans="1:8" s="17" customFormat="1" ht="45">
      <c r="A80" s="229">
        <v>6.5</v>
      </c>
      <c r="B80" s="226" t="s">
        <v>205</v>
      </c>
      <c r="C80" s="231" t="s">
        <v>67</v>
      </c>
      <c r="D80" s="228" t="s">
        <v>258</v>
      </c>
      <c r="E80" s="228" t="s">
        <v>452</v>
      </c>
      <c r="F80" s="229" t="s">
        <v>694</v>
      </c>
      <c r="G80" s="230" t="s">
        <v>471</v>
      </c>
      <c r="H80" s="229" t="s">
        <v>412</v>
      </c>
    </row>
    <row r="81" spans="1:8" s="17" customFormat="1" ht="45">
      <c r="A81" s="229">
        <v>6.5</v>
      </c>
      <c r="B81" s="226" t="s">
        <v>205</v>
      </c>
      <c r="C81" s="231" t="s">
        <v>68</v>
      </c>
      <c r="D81" s="228" t="s">
        <v>294</v>
      </c>
      <c r="E81" s="228" t="s">
        <v>452</v>
      </c>
      <c r="F81" s="229" t="s">
        <v>489</v>
      </c>
      <c r="G81" s="230" t="s">
        <v>471</v>
      </c>
      <c r="H81" s="229" t="s">
        <v>412</v>
      </c>
    </row>
    <row r="82" spans="1:8" s="17" customFormat="1" ht="45">
      <c r="A82" s="229">
        <v>6.5</v>
      </c>
      <c r="B82" s="226" t="s">
        <v>205</v>
      </c>
      <c r="C82" s="231" t="s">
        <v>293</v>
      </c>
      <c r="D82" s="228" t="s">
        <v>295</v>
      </c>
      <c r="E82" s="228" t="s">
        <v>452</v>
      </c>
      <c r="F82" s="229" t="s">
        <v>489</v>
      </c>
      <c r="G82" s="230" t="s">
        <v>471</v>
      </c>
      <c r="H82" s="229" t="s">
        <v>412</v>
      </c>
    </row>
    <row r="83" spans="1:8" s="17" customFormat="1" ht="30">
      <c r="A83" s="229">
        <v>6.6</v>
      </c>
      <c r="B83" s="226" t="s">
        <v>701</v>
      </c>
      <c r="C83" s="231" t="s">
        <v>69</v>
      </c>
      <c r="D83" s="228" t="s">
        <v>701</v>
      </c>
      <c r="E83" s="228" t="s">
        <v>452</v>
      </c>
      <c r="F83" s="229" t="s">
        <v>489</v>
      </c>
      <c r="G83" s="230" t="s">
        <v>471</v>
      </c>
      <c r="H83" s="229" t="s">
        <v>492</v>
      </c>
    </row>
    <row r="84" spans="1:8" s="17" customFormat="1" ht="30">
      <c r="A84" s="229">
        <v>6.7</v>
      </c>
      <c r="B84" s="226" t="s">
        <v>6</v>
      </c>
      <c r="C84" s="231" t="s">
        <v>70</v>
      </c>
      <c r="D84" s="228" t="s">
        <v>6</v>
      </c>
      <c r="E84" s="228" t="s">
        <v>452</v>
      </c>
      <c r="F84" s="229" t="s">
        <v>489</v>
      </c>
      <c r="G84" s="230" t="s">
        <v>471</v>
      </c>
      <c r="H84" s="229" t="s">
        <v>492</v>
      </c>
    </row>
    <row r="85" spans="1:8" s="17" customFormat="1" ht="30">
      <c r="A85" s="229">
        <v>6.8</v>
      </c>
      <c r="B85" s="226" t="s">
        <v>72</v>
      </c>
      <c r="C85" s="231" t="s">
        <v>71</v>
      </c>
      <c r="D85" s="229" t="s">
        <v>72</v>
      </c>
      <c r="E85" s="228" t="s">
        <v>452</v>
      </c>
      <c r="F85" s="229" t="s">
        <v>489</v>
      </c>
      <c r="G85" s="230" t="s">
        <v>471</v>
      </c>
      <c r="H85" s="229" t="s">
        <v>492</v>
      </c>
    </row>
    <row r="86" spans="1:8" s="17" customFormat="1">
      <c r="A86" s="229">
        <v>7.1</v>
      </c>
      <c r="B86" s="226" t="s">
        <v>206</v>
      </c>
      <c r="C86" s="231" t="s">
        <v>76</v>
      </c>
      <c r="D86" s="228" t="s">
        <v>73</v>
      </c>
      <c r="E86" s="228" t="s">
        <v>452</v>
      </c>
      <c r="F86" s="229" t="s">
        <v>417</v>
      </c>
      <c r="G86" s="230" t="s">
        <v>471</v>
      </c>
      <c r="H86" s="229" t="s">
        <v>392</v>
      </c>
    </row>
    <row r="87" spans="1:8" s="17" customFormat="1" ht="30">
      <c r="A87" s="229">
        <v>7.1</v>
      </c>
      <c r="B87" s="226" t="s">
        <v>206</v>
      </c>
      <c r="C87" s="231" t="s">
        <v>77</v>
      </c>
      <c r="D87" s="229" t="s">
        <v>362</v>
      </c>
      <c r="E87" s="229" t="s">
        <v>309</v>
      </c>
      <c r="F87" s="229" t="s">
        <v>489</v>
      </c>
      <c r="G87" s="230" t="s">
        <v>702</v>
      </c>
      <c r="H87" s="229" t="s">
        <v>392</v>
      </c>
    </row>
    <row r="88" spans="1:8" s="17" customFormat="1" ht="30">
      <c r="A88" s="229">
        <v>7.1</v>
      </c>
      <c r="B88" s="226" t="s">
        <v>206</v>
      </c>
      <c r="C88" s="231" t="s">
        <v>78</v>
      </c>
      <c r="D88" s="229" t="s">
        <v>363</v>
      </c>
      <c r="E88" s="229" t="s">
        <v>309</v>
      </c>
      <c r="F88" s="229" t="s">
        <v>489</v>
      </c>
      <c r="G88" s="230" t="s">
        <v>702</v>
      </c>
      <c r="H88" s="229" t="s">
        <v>392</v>
      </c>
    </row>
    <row r="89" spans="1:8" s="17" customFormat="1" ht="30">
      <c r="A89" s="229">
        <v>7.1</v>
      </c>
      <c r="B89" s="226" t="s">
        <v>206</v>
      </c>
      <c r="C89" s="231" t="s">
        <v>79</v>
      </c>
      <c r="D89" s="229" t="s">
        <v>364</v>
      </c>
      <c r="E89" s="229" t="s">
        <v>309</v>
      </c>
      <c r="F89" s="229" t="s">
        <v>489</v>
      </c>
      <c r="G89" s="230" t="s">
        <v>702</v>
      </c>
      <c r="H89" s="229" t="s">
        <v>392</v>
      </c>
    </row>
    <row r="90" spans="1:8" s="17" customFormat="1" ht="30">
      <c r="A90" s="229">
        <v>7.1</v>
      </c>
      <c r="B90" s="226" t="s">
        <v>206</v>
      </c>
      <c r="C90" s="231" t="s">
        <v>80</v>
      </c>
      <c r="D90" s="229" t="s">
        <v>365</v>
      </c>
      <c r="E90" s="229" t="s">
        <v>309</v>
      </c>
      <c r="F90" s="229" t="s">
        <v>489</v>
      </c>
      <c r="G90" s="230" t="s">
        <v>702</v>
      </c>
      <c r="H90" s="229" t="s">
        <v>392</v>
      </c>
    </row>
    <row r="91" spans="1:8" s="17" customFormat="1" ht="45">
      <c r="A91" s="229">
        <v>7.1</v>
      </c>
      <c r="B91" s="226" t="s">
        <v>206</v>
      </c>
      <c r="C91" s="231" t="s">
        <v>81</v>
      </c>
      <c r="D91" s="229" t="s">
        <v>366</v>
      </c>
      <c r="E91" s="229" t="s">
        <v>309</v>
      </c>
      <c r="F91" s="229" t="s">
        <v>489</v>
      </c>
      <c r="G91" s="230" t="s">
        <v>702</v>
      </c>
      <c r="H91" s="229" t="s">
        <v>392</v>
      </c>
    </row>
    <row r="92" spans="1:8" s="17" customFormat="1" ht="30">
      <c r="A92" s="229">
        <v>7.1</v>
      </c>
      <c r="B92" s="226" t="s">
        <v>206</v>
      </c>
      <c r="C92" s="231" t="s">
        <v>82</v>
      </c>
      <c r="D92" s="229" t="s">
        <v>367</v>
      </c>
      <c r="E92" s="229" t="s">
        <v>309</v>
      </c>
      <c r="F92" s="229" t="s">
        <v>489</v>
      </c>
      <c r="G92" s="230" t="s">
        <v>702</v>
      </c>
      <c r="H92" s="229" t="s">
        <v>392</v>
      </c>
    </row>
    <row r="93" spans="1:8" s="17" customFormat="1" ht="45">
      <c r="A93" s="229">
        <v>7.1</v>
      </c>
      <c r="B93" s="226" t="s">
        <v>206</v>
      </c>
      <c r="C93" s="231" t="s">
        <v>83</v>
      </c>
      <c r="D93" s="229" t="s">
        <v>368</v>
      </c>
      <c r="E93" s="229" t="s">
        <v>309</v>
      </c>
      <c r="F93" s="229" t="s">
        <v>489</v>
      </c>
      <c r="G93" s="230" t="s">
        <v>702</v>
      </c>
      <c r="H93" s="229" t="s">
        <v>392</v>
      </c>
    </row>
    <row r="94" spans="1:8" s="17" customFormat="1" ht="30">
      <c r="A94" s="229">
        <v>7.1</v>
      </c>
      <c r="B94" s="226" t="s">
        <v>206</v>
      </c>
      <c r="C94" s="231" t="s">
        <v>84</v>
      </c>
      <c r="D94" s="229" t="s">
        <v>369</v>
      </c>
      <c r="E94" s="229" t="s">
        <v>309</v>
      </c>
      <c r="F94" s="229" t="s">
        <v>489</v>
      </c>
      <c r="G94" s="230" t="s">
        <v>702</v>
      </c>
      <c r="H94" s="229" t="s">
        <v>392</v>
      </c>
    </row>
    <row r="95" spans="1:8" s="17" customFormat="1">
      <c r="A95" s="229">
        <v>7.1</v>
      </c>
      <c r="B95" s="226" t="s">
        <v>206</v>
      </c>
      <c r="C95" s="231" t="s">
        <v>85</v>
      </c>
      <c r="D95" s="228" t="s">
        <v>74</v>
      </c>
      <c r="E95" s="228" t="s">
        <v>452</v>
      </c>
      <c r="F95" s="229" t="s">
        <v>417</v>
      </c>
      <c r="G95" s="230" t="s">
        <v>471</v>
      </c>
      <c r="H95" s="229" t="s">
        <v>492</v>
      </c>
    </row>
    <row r="96" spans="1:8" s="17" customFormat="1" ht="30">
      <c r="A96" s="229">
        <v>7.1</v>
      </c>
      <c r="B96" s="226" t="s">
        <v>206</v>
      </c>
      <c r="C96" s="231" t="s">
        <v>86</v>
      </c>
      <c r="D96" s="228" t="s">
        <v>75</v>
      </c>
      <c r="E96" s="228" t="s">
        <v>452</v>
      </c>
      <c r="F96" s="229" t="s">
        <v>417</v>
      </c>
      <c r="G96" s="230" t="s">
        <v>471</v>
      </c>
      <c r="H96" s="229" t="s">
        <v>392</v>
      </c>
    </row>
    <row r="97" spans="1:8" s="17" customFormat="1" ht="45">
      <c r="A97" s="229">
        <v>7.2</v>
      </c>
      <c r="B97" s="226" t="s">
        <v>207</v>
      </c>
      <c r="C97" s="231" t="s">
        <v>88</v>
      </c>
      <c r="D97" s="228" t="s">
        <v>87</v>
      </c>
      <c r="E97" s="228" t="s">
        <v>452</v>
      </c>
      <c r="F97" s="229" t="s">
        <v>489</v>
      </c>
      <c r="G97" s="230" t="s">
        <v>471</v>
      </c>
      <c r="H97" s="229" t="s">
        <v>392</v>
      </c>
    </row>
    <row r="98" spans="1:8" s="17" customFormat="1" ht="60">
      <c r="A98" s="229">
        <v>7.3</v>
      </c>
      <c r="B98" s="226" t="s">
        <v>206</v>
      </c>
      <c r="C98" s="231" t="s">
        <v>98</v>
      </c>
      <c r="D98" s="229" t="s">
        <v>373</v>
      </c>
      <c r="E98" s="229" t="s">
        <v>325</v>
      </c>
      <c r="F98" s="229" t="s">
        <v>489</v>
      </c>
      <c r="G98" s="230" t="s">
        <v>703</v>
      </c>
      <c r="H98" s="229" t="s">
        <v>492</v>
      </c>
    </row>
    <row r="99" spans="1:8" s="17" customFormat="1" ht="45">
      <c r="A99" s="229">
        <v>7.3</v>
      </c>
      <c r="B99" s="226" t="s">
        <v>206</v>
      </c>
      <c r="C99" s="231" t="s">
        <v>99</v>
      </c>
      <c r="D99" s="229" t="s">
        <v>291</v>
      </c>
      <c r="E99" s="228" t="s">
        <v>452</v>
      </c>
      <c r="F99" s="229" t="s">
        <v>490</v>
      </c>
      <c r="G99" s="230" t="s">
        <v>471</v>
      </c>
      <c r="H99" s="229" t="s">
        <v>492</v>
      </c>
    </row>
    <row r="100" spans="1:8" s="17" customFormat="1" ht="45">
      <c r="A100" s="229">
        <v>7.3</v>
      </c>
      <c r="B100" s="226" t="s">
        <v>206</v>
      </c>
      <c r="C100" s="231" t="s">
        <v>100</v>
      </c>
      <c r="D100" s="229" t="s">
        <v>372</v>
      </c>
      <c r="E100" s="229" t="s">
        <v>310</v>
      </c>
      <c r="F100" s="229" t="s">
        <v>489</v>
      </c>
      <c r="G100" s="230" t="s">
        <v>704</v>
      </c>
      <c r="H100" s="229" t="s">
        <v>492</v>
      </c>
    </row>
    <row r="101" spans="1:8" s="17" customFormat="1" ht="60">
      <c r="A101" s="229">
        <v>7.3</v>
      </c>
      <c r="B101" s="226" t="s">
        <v>206</v>
      </c>
      <c r="C101" s="231" t="s">
        <v>101</v>
      </c>
      <c r="D101" s="229" t="s">
        <v>705</v>
      </c>
      <c r="E101" s="229" t="s">
        <v>325</v>
      </c>
      <c r="F101" s="229" t="s">
        <v>489</v>
      </c>
      <c r="G101" s="230" t="s">
        <v>703</v>
      </c>
      <c r="H101" s="229" t="s">
        <v>492</v>
      </c>
    </row>
    <row r="102" spans="1:8" s="17" customFormat="1" ht="60">
      <c r="A102" s="229">
        <v>7.3</v>
      </c>
      <c r="B102" s="226" t="s">
        <v>206</v>
      </c>
      <c r="C102" s="231" t="s">
        <v>289</v>
      </c>
      <c r="D102" s="229" t="s">
        <v>371</v>
      </c>
      <c r="E102" s="229" t="s">
        <v>325</v>
      </c>
      <c r="F102" s="229" t="s">
        <v>489</v>
      </c>
      <c r="G102" s="230" t="s">
        <v>703</v>
      </c>
      <c r="H102" s="229" t="s">
        <v>492</v>
      </c>
    </row>
    <row r="103" spans="1:8" s="17" customFormat="1" ht="45">
      <c r="A103" s="229">
        <v>7.3</v>
      </c>
      <c r="B103" s="226" t="s">
        <v>206</v>
      </c>
      <c r="C103" s="231" t="s">
        <v>102</v>
      </c>
      <c r="D103" s="229" t="s">
        <v>370</v>
      </c>
      <c r="E103" s="229" t="s">
        <v>326</v>
      </c>
      <c r="F103" s="229" t="s">
        <v>490</v>
      </c>
      <c r="G103" s="230" t="s">
        <v>706</v>
      </c>
      <c r="H103" s="229" t="s">
        <v>492</v>
      </c>
    </row>
    <row r="104" spans="1:8" s="17" customFormat="1" ht="45">
      <c r="A104" s="229">
        <v>7.3</v>
      </c>
      <c r="B104" s="226" t="s">
        <v>206</v>
      </c>
      <c r="C104" s="231" t="s">
        <v>290</v>
      </c>
      <c r="D104" s="229" t="s">
        <v>374</v>
      </c>
      <c r="E104" s="229" t="s">
        <v>310</v>
      </c>
      <c r="F104" s="229" t="s">
        <v>489</v>
      </c>
      <c r="G104" s="230" t="s">
        <v>704</v>
      </c>
      <c r="H104" s="229" t="s">
        <v>492</v>
      </c>
    </row>
    <row r="105" spans="1:8" s="17" customFormat="1" ht="30">
      <c r="A105" s="229">
        <v>12.1</v>
      </c>
      <c r="B105" s="226" t="s">
        <v>208</v>
      </c>
      <c r="C105" s="231" t="s">
        <v>106</v>
      </c>
      <c r="D105" s="228" t="s">
        <v>103</v>
      </c>
      <c r="E105" s="228" t="s">
        <v>452</v>
      </c>
      <c r="F105" s="229" t="s">
        <v>694</v>
      </c>
      <c r="G105" s="230" t="s">
        <v>471</v>
      </c>
      <c r="H105" s="229" t="s">
        <v>492</v>
      </c>
    </row>
    <row r="106" spans="1:8" s="17" customFormat="1" ht="30">
      <c r="A106" s="229">
        <v>12.1</v>
      </c>
      <c r="B106" s="226" t="s">
        <v>208</v>
      </c>
      <c r="C106" s="231" t="s">
        <v>107</v>
      </c>
      <c r="D106" s="228" t="s">
        <v>104</v>
      </c>
      <c r="E106" s="228" t="s">
        <v>452</v>
      </c>
      <c r="F106" s="229" t="s">
        <v>694</v>
      </c>
      <c r="G106" s="230" t="s">
        <v>471</v>
      </c>
      <c r="H106" s="229" t="s">
        <v>492</v>
      </c>
    </row>
    <row r="107" spans="1:8" s="17" customFormat="1" ht="30">
      <c r="A107" s="229">
        <v>12.1</v>
      </c>
      <c r="B107" s="226" t="s">
        <v>208</v>
      </c>
      <c r="C107" s="231" t="s">
        <v>108</v>
      </c>
      <c r="D107" s="228" t="s">
        <v>105</v>
      </c>
      <c r="E107" s="228" t="s">
        <v>452</v>
      </c>
      <c r="F107" s="229" t="s">
        <v>694</v>
      </c>
      <c r="G107" s="230" t="s">
        <v>471</v>
      </c>
      <c r="H107" s="229" t="s">
        <v>492</v>
      </c>
    </row>
    <row r="108" spans="1:8" s="17" customFormat="1" ht="30">
      <c r="A108" s="229">
        <v>12.2</v>
      </c>
      <c r="B108" s="226" t="s">
        <v>209</v>
      </c>
      <c r="C108" s="231" t="s">
        <v>112</v>
      </c>
      <c r="D108" s="228" t="s">
        <v>109</v>
      </c>
      <c r="E108" s="228" t="s">
        <v>452</v>
      </c>
      <c r="F108" s="229" t="s">
        <v>694</v>
      </c>
      <c r="G108" s="230" t="s">
        <v>471</v>
      </c>
      <c r="H108" s="229" t="s">
        <v>492</v>
      </c>
    </row>
    <row r="109" spans="1:8" s="17" customFormat="1" ht="30">
      <c r="A109" s="229">
        <v>12.2</v>
      </c>
      <c r="B109" s="226" t="s">
        <v>209</v>
      </c>
      <c r="C109" s="231" t="s">
        <v>113</v>
      </c>
      <c r="D109" s="228" t="s">
        <v>110</v>
      </c>
      <c r="E109" s="228" t="s">
        <v>452</v>
      </c>
      <c r="F109" s="229" t="s">
        <v>694</v>
      </c>
      <c r="G109" s="230" t="s">
        <v>471</v>
      </c>
      <c r="H109" s="229" t="s">
        <v>492</v>
      </c>
    </row>
    <row r="110" spans="1:8" s="17" customFormat="1" ht="30">
      <c r="A110" s="229">
        <v>12.2</v>
      </c>
      <c r="B110" s="226" t="s">
        <v>209</v>
      </c>
      <c r="C110" s="231" t="s">
        <v>114</v>
      </c>
      <c r="D110" s="228" t="s">
        <v>111</v>
      </c>
      <c r="E110" s="228" t="s">
        <v>452</v>
      </c>
      <c r="F110" s="229" t="s">
        <v>694</v>
      </c>
      <c r="G110" s="230" t="s">
        <v>471</v>
      </c>
      <c r="H110" s="229" t="s">
        <v>492</v>
      </c>
    </row>
    <row r="111" spans="1:8" s="17" customFormat="1">
      <c r="A111" s="229">
        <v>13.1</v>
      </c>
      <c r="B111" s="226" t="s">
        <v>210</v>
      </c>
      <c r="C111" s="231" t="s">
        <v>89</v>
      </c>
      <c r="D111" s="229" t="s">
        <v>278</v>
      </c>
      <c r="E111" s="228" t="s">
        <v>452</v>
      </c>
      <c r="F111" s="229" t="s">
        <v>417</v>
      </c>
      <c r="G111" s="230" t="s">
        <v>471</v>
      </c>
      <c r="H111" s="229" t="s">
        <v>494</v>
      </c>
    </row>
    <row r="112" spans="1:8" s="17" customFormat="1">
      <c r="A112" s="229">
        <v>13.1</v>
      </c>
      <c r="B112" s="226" t="s">
        <v>210</v>
      </c>
      <c r="C112" s="231" t="s">
        <v>90</v>
      </c>
      <c r="D112" s="229" t="s">
        <v>279</v>
      </c>
      <c r="E112" s="228" t="s">
        <v>452</v>
      </c>
      <c r="F112" s="229" t="s">
        <v>417</v>
      </c>
      <c r="G112" s="230" t="s">
        <v>471</v>
      </c>
      <c r="H112" s="229" t="s">
        <v>494</v>
      </c>
    </row>
    <row r="113" spans="1:8" s="17" customFormat="1">
      <c r="A113" s="229">
        <v>13.1</v>
      </c>
      <c r="B113" s="226" t="s">
        <v>210</v>
      </c>
      <c r="C113" s="231" t="s">
        <v>403</v>
      </c>
      <c r="D113" s="229" t="s">
        <v>405</v>
      </c>
      <c r="E113" s="228" t="s">
        <v>452</v>
      </c>
      <c r="F113" s="229" t="s">
        <v>417</v>
      </c>
      <c r="G113" s="230" t="s">
        <v>471</v>
      </c>
      <c r="H113" s="229" t="s">
        <v>494</v>
      </c>
    </row>
    <row r="114" spans="1:8" s="17" customFormat="1">
      <c r="A114" s="229">
        <v>13.1</v>
      </c>
      <c r="B114" s="226" t="s">
        <v>210</v>
      </c>
      <c r="C114" s="231" t="s">
        <v>404</v>
      </c>
      <c r="D114" s="229" t="s">
        <v>406</v>
      </c>
      <c r="E114" s="228" t="s">
        <v>491</v>
      </c>
      <c r="F114" s="229" t="s">
        <v>417</v>
      </c>
      <c r="G114" s="230" t="s">
        <v>471</v>
      </c>
      <c r="H114" s="229" t="s">
        <v>493</v>
      </c>
    </row>
    <row r="115" spans="1:8" s="17" customFormat="1" ht="30">
      <c r="A115" s="229">
        <v>13.1</v>
      </c>
      <c r="B115" s="226" t="s">
        <v>210</v>
      </c>
      <c r="C115" s="231" t="s">
        <v>91</v>
      </c>
      <c r="D115" s="229" t="s">
        <v>280</v>
      </c>
      <c r="E115" s="228" t="s">
        <v>491</v>
      </c>
      <c r="F115" s="229" t="s">
        <v>417</v>
      </c>
      <c r="G115" s="230" t="s">
        <v>471</v>
      </c>
      <c r="H115" s="229" t="s">
        <v>493</v>
      </c>
    </row>
    <row r="116" spans="1:8" s="17" customFormat="1" ht="45">
      <c r="A116" s="229">
        <v>14.1</v>
      </c>
      <c r="B116" s="226" t="s">
        <v>211</v>
      </c>
      <c r="C116" s="231" t="s">
        <v>119</v>
      </c>
      <c r="D116" s="228" t="s">
        <v>115</v>
      </c>
      <c r="E116" s="228" t="s">
        <v>452</v>
      </c>
      <c r="F116" s="229" t="s">
        <v>694</v>
      </c>
      <c r="G116" s="230" t="s">
        <v>471</v>
      </c>
      <c r="H116" s="229" t="s">
        <v>392</v>
      </c>
    </row>
    <row r="117" spans="1:8" s="17" customFormat="1" ht="45">
      <c r="A117" s="229">
        <v>14.1</v>
      </c>
      <c r="B117" s="226" t="s">
        <v>211</v>
      </c>
      <c r="C117" s="231" t="s">
        <v>120</v>
      </c>
      <c r="D117" s="228" t="s">
        <v>116</v>
      </c>
      <c r="E117" s="228" t="s">
        <v>452</v>
      </c>
      <c r="F117" s="229" t="s">
        <v>694</v>
      </c>
      <c r="G117" s="230" t="s">
        <v>471</v>
      </c>
      <c r="H117" s="229" t="s">
        <v>392</v>
      </c>
    </row>
    <row r="118" spans="1:8" s="17" customFormat="1" ht="45">
      <c r="A118" s="229">
        <v>14.1</v>
      </c>
      <c r="B118" s="226" t="s">
        <v>211</v>
      </c>
      <c r="C118" s="231" t="s">
        <v>121</v>
      </c>
      <c r="D118" s="228" t="s">
        <v>117</v>
      </c>
      <c r="E118" s="228" t="s">
        <v>452</v>
      </c>
      <c r="F118" s="229" t="s">
        <v>694</v>
      </c>
      <c r="G118" s="230" t="s">
        <v>471</v>
      </c>
      <c r="H118" s="229" t="s">
        <v>392</v>
      </c>
    </row>
    <row r="119" spans="1:8" s="17" customFormat="1" ht="45">
      <c r="A119" s="229">
        <v>14.1</v>
      </c>
      <c r="B119" s="226" t="s">
        <v>211</v>
      </c>
      <c r="C119" s="231" t="s">
        <v>122</v>
      </c>
      <c r="D119" s="228" t="s">
        <v>118</v>
      </c>
      <c r="E119" s="228" t="s">
        <v>452</v>
      </c>
      <c r="F119" s="229" t="s">
        <v>694</v>
      </c>
      <c r="G119" s="230" t="s">
        <v>471</v>
      </c>
      <c r="H119" s="229" t="s">
        <v>392</v>
      </c>
    </row>
    <row r="120" spans="1:8" s="17" customFormat="1" ht="30">
      <c r="A120" s="229">
        <v>15.1</v>
      </c>
      <c r="B120" s="226" t="s">
        <v>212</v>
      </c>
      <c r="C120" s="231" t="s">
        <v>125</v>
      </c>
      <c r="D120" s="228" t="s">
        <v>123</v>
      </c>
      <c r="E120" s="228" t="s">
        <v>452</v>
      </c>
      <c r="F120" s="229" t="s">
        <v>489</v>
      </c>
      <c r="G120" s="230" t="s">
        <v>471</v>
      </c>
      <c r="H120" s="229" t="s">
        <v>393</v>
      </c>
    </row>
    <row r="121" spans="1:8" s="17" customFormat="1" ht="30">
      <c r="A121" s="229">
        <v>15.1</v>
      </c>
      <c r="B121" s="226" t="s">
        <v>212</v>
      </c>
      <c r="C121" s="231" t="s">
        <v>126</v>
      </c>
      <c r="D121" s="228" t="s">
        <v>124</v>
      </c>
      <c r="E121" s="228" t="s">
        <v>452</v>
      </c>
      <c r="F121" s="229" t="s">
        <v>489</v>
      </c>
      <c r="G121" s="230" t="s">
        <v>471</v>
      </c>
      <c r="H121" s="229" t="s">
        <v>393</v>
      </c>
    </row>
    <row r="122" spans="1:8" s="17" customFormat="1" ht="30">
      <c r="A122" s="229">
        <v>15.2</v>
      </c>
      <c r="B122" s="226" t="s">
        <v>213</v>
      </c>
      <c r="C122" s="231" t="s">
        <v>153</v>
      </c>
      <c r="D122" s="228" t="s">
        <v>146</v>
      </c>
      <c r="E122" s="228" t="s">
        <v>452</v>
      </c>
      <c r="F122" s="229" t="s">
        <v>489</v>
      </c>
      <c r="G122" s="230" t="s">
        <v>471</v>
      </c>
      <c r="H122" s="229" t="s">
        <v>393</v>
      </c>
    </row>
    <row r="123" spans="1:8" s="17" customFormat="1" ht="30">
      <c r="A123" s="229">
        <v>15.2</v>
      </c>
      <c r="B123" s="226" t="s">
        <v>213</v>
      </c>
      <c r="C123" s="231" t="s">
        <v>154</v>
      </c>
      <c r="D123" s="228" t="s">
        <v>147</v>
      </c>
      <c r="E123" s="228" t="s">
        <v>452</v>
      </c>
      <c r="F123" s="229" t="s">
        <v>489</v>
      </c>
      <c r="G123" s="230" t="s">
        <v>471</v>
      </c>
      <c r="H123" s="229" t="s">
        <v>393</v>
      </c>
    </row>
    <row r="124" spans="1:8" s="17" customFormat="1" ht="30">
      <c r="A124" s="229">
        <v>15.2</v>
      </c>
      <c r="B124" s="226" t="s">
        <v>213</v>
      </c>
      <c r="C124" s="231" t="s">
        <v>155</v>
      </c>
      <c r="D124" s="228" t="s">
        <v>148</v>
      </c>
      <c r="E124" s="228" t="s">
        <v>452</v>
      </c>
      <c r="F124" s="229" t="s">
        <v>489</v>
      </c>
      <c r="G124" s="230" t="s">
        <v>471</v>
      </c>
      <c r="H124" s="229" t="s">
        <v>393</v>
      </c>
    </row>
    <row r="125" spans="1:8" s="17" customFormat="1" ht="30">
      <c r="A125" s="229">
        <v>15.2</v>
      </c>
      <c r="B125" s="226" t="s">
        <v>213</v>
      </c>
      <c r="C125" s="231" t="s">
        <v>156</v>
      </c>
      <c r="D125" s="228" t="s">
        <v>149</v>
      </c>
      <c r="E125" s="228" t="s">
        <v>452</v>
      </c>
      <c r="F125" s="229" t="s">
        <v>489</v>
      </c>
      <c r="G125" s="230" t="s">
        <v>471</v>
      </c>
      <c r="H125" s="229" t="s">
        <v>393</v>
      </c>
    </row>
    <row r="126" spans="1:8" s="17" customFormat="1" ht="30">
      <c r="A126" s="229">
        <v>15.2</v>
      </c>
      <c r="B126" s="226" t="s">
        <v>213</v>
      </c>
      <c r="C126" s="231" t="s">
        <v>157</v>
      </c>
      <c r="D126" s="228" t="s">
        <v>150</v>
      </c>
      <c r="E126" s="228" t="s">
        <v>452</v>
      </c>
      <c r="F126" s="229" t="s">
        <v>489</v>
      </c>
      <c r="G126" s="230" t="s">
        <v>471</v>
      </c>
      <c r="H126" s="229" t="s">
        <v>393</v>
      </c>
    </row>
    <row r="127" spans="1:8" s="17" customFormat="1">
      <c r="A127" s="229">
        <v>15.2</v>
      </c>
      <c r="B127" s="226" t="s">
        <v>213</v>
      </c>
      <c r="C127" s="231" t="s">
        <v>158</v>
      </c>
      <c r="D127" s="228" t="s">
        <v>151</v>
      </c>
      <c r="E127" s="228" t="s">
        <v>452</v>
      </c>
      <c r="F127" s="229" t="s">
        <v>417</v>
      </c>
      <c r="G127" s="230" t="s">
        <v>471</v>
      </c>
      <c r="H127" s="229" t="s">
        <v>393</v>
      </c>
    </row>
    <row r="128" spans="1:8" s="17" customFormat="1">
      <c r="A128" s="229">
        <v>15.2</v>
      </c>
      <c r="B128" s="226" t="s">
        <v>213</v>
      </c>
      <c r="C128" s="231" t="s">
        <v>159</v>
      </c>
      <c r="D128" s="228" t="s">
        <v>152</v>
      </c>
      <c r="E128" s="228" t="s">
        <v>452</v>
      </c>
      <c r="F128" s="229" t="s">
        <v>417</v>
      </c>
      <c r="G128" s="230" t="s">
        <v>471</v>
      </c>
      <c r="H128" s="229" t="s">
        <v>393</v>
      </c>
    </row>
    <row r="129" spans="1:8" s="17" customFormat="1">
      <c r="A129" s="229">
        <v>15.3</v>
      </c>
      <c r="B129" s="226" t="s">
        <v>214</v>
      </c>
      <c r="C129" s="231" t="s">
        <v>162</v>
      </c>
      <c r="D129" s="228" t="s">
        <v>160</v>
      </c>
      <c r="E129" s="228" t="s">
        <v>452</v>
      </c>
      <c r="F129" s="229" t="s">
        <v>694</v>
      </c>
      <c r="G129" s="230" t="s">
        <v>471</v>
      </c>
      <c r="H129" s="229" t="s">
        <v>393</v>
      </c>
    </row>
    <row r="130" spans="1:8" s="17" customFormat="1" ht="30">
      <c r="A130" s="229">
        <v>15.3</v>
      </c>
      <c r="B130" s="226" t="s">
        <v>214</v>
      </c>
      <c r="C130" s="231" t="s">
        <v>163</v>
      </c>
      <c r="D130" s="228" t="s">
        <v>161</v>
      </c>
      <c r="E130" s="228" t="s">
        <v>452</v>
      </c>
      <c r="F130" s="229" t="s">
        <v>694</v>
      </c>
      <c r="G130" s="230" t="s">
        <v>471</v>
      </c>
      <c r="H130" s="229" t="s">
        <v>393</v>
      </c>
    </row>
    <row r="131" spans="1:8" s="17" customFormat="1" ht="60">
      <c r="A131" s="229">
        <v>16.100000000000001</v>
      </c>
      <c r="B131" s="226" t="s">
        <v>215</v>
      </c>
      <c r="C131" s="231" t="s">
        <v>130</v>
      </c>
      <c r="D131" s="228" t="s">
        <v>127</v>
      </c>
      <c r="E131" s="228" t="s">
        <v>452</v>
      </c>
      <c r="F131" s="229" t="s">
        <v>489</v>
      </c>
      <c r="G131" s="230" t="s">
        <v>471</v>
      </c>
      <c r="H131" s="229" t="s">
        <v>392</v>
      </c>
    </row>
    <row r="132" spans="1:8" s="17" customFormat="1" ht="60">
      <c r="A132" s="229">
        <v>16.100000000000001</v>
      </c>
      <c r="B132" s="226" t="s">
        <v>215</v>
      </c>
      <c r="C132" s="231" t="s">
        <v>129</v>
      </c>
      <c r="D132" s="228" t="s">
        <v>128</v>
      </c>
      <c r="E132" s="228" t="s">
        <v>452</v>
      </c>
      <c r="F132" s="229" t="s">
        <v>489</v>
      </c>
      <c r="G132" s="230" t="s">
        <v>471</v>
      </c>
      <c r="H132" s="229" t="s">
        <v>392</v>
      </c>
    </row>
    <row r="133" spans="1:8" s="17" customFormat="1" ht="30">
      <c r="A133" s="229">
        <v>16.2</v>
      </c>
      <c r="B133" s="226" t="s">
        <v>217</v>
      </c>
      <c r="C133" s="231" t="s">
        <v>164</v>
      </c>
      <c r="D133" s="229" t="s">
        <v>259</v>
      </c>
      <c r="E133" s="228" t="s">
        <v>452</v>
      </c>
      <c r="F133" s="229" t="s">
        <v>694</v>
      </c>
      <c r="G133" s="230" t="s">
        <v>471</v>
      </c>
      <c r="H133" s="229" t="s">
        <v>392</v>
      </c>
    </row>
    <row r="134" spans="1:8" s="17" customFormat="1" ht="30">
      <c r="A134" s="229">
        <v>16.2</v>
      </c>
      <c r="B134" s="226" t="s">
        <v>217</v>
      </c>
      <c r="C134" s="231" t="s">
        <v>165</v>
      </c>
      <c r="D134" s="229" t="s">
        <v>246</v>
      </c>
      <c r="E134" s="228" t="s">
        <v>452</v>
      </c>
      <c r="F134" s="229" t="s">
        <v>694</v>
      </c>
      <c r="G134" s="230" t="s">
        <v>471</v>
      </c>
      <c r="H134" s="229" t="s">
        <v>392</v>
      </c>
    </row>
    <row r="135" spans="1:8" s="17" customFormat="1" ht="30">
      <c r="A135" s="229">
        <v>16.2</v>
      </c>
      <c r="B135" s="226" t="s">
        <v>217</v>
      </c>
      <c r="C135" s="231" t="s">
        <v>166</v>
      </c>
      <c r="D135" s="229" t="s">
        <v>260</v>
      </c>
      <c r="E135" s="228" t="s">
        <v>452</v>
      </c>
      <c r="F135" s="229" t="s">
        <v>694</v>
      </c>
      <c r="G135" s="230" t="s">
        <v>471</v>
      </c>
      <c r="H135" s="229" t="s">
        <v>392</v>
      </c>
    </row>
    <row r="136" spans="1:8" s="17" customFormat="1" ht="30">
      <c r="A136" s="229">
        <v>16.2</v>
      </c>
      <c r="B136" s="226" t="s">
        <v>217</v>
      </c>
      <c r="C136" s="231" t="s">
        <v>167</v>
      </c>
      <c r="D136" s="229" t="s">
        <v>261</v>
      </c>
      <c r="E136" s="228" t="s">
        <v>452</v>
      </c>
      <c r="F136" s="229" t="s">
        <v>694</v>
      </c>
      <c r="G136" s="230" t="s">
        <v>471</v>
      </c>
      <c r="H136" s="229" t="s">
        <v>392</v>
      </c>
    </row>
    <row r="137" spans="1:8" s="17" customFormat="1" ht="30">
      <c r="A137" s="229">
        <v>16.2</v>
      </c>
      <c r="B137" s="226" t="s">
        <v>217</v>
      </c>
      <c r="C137" s="231" t="s">
        <v>168</v>
      </c>
      <c r="D137" s="229" t="s">
        <v>262</v>
      </c>
      <c r="E137" s="228" t="s">
        <v>452</v>
      </c>
      <c r="F137" s="229" t="s">
        <v>694</v>
      </c>
      <c r="G137" s="230" t="s">
        <v>471</v>
      </c>
      <c r="H137" s="229" t="s">
        <v>392</v>
      </c>
    </row>
    <row r="138" spans="1:8" s="17" customFormat="1" ht="30">
      <c r="A138" s="229">
        <v>16.2</v>
      </c>
      <c r="B138" s="226" t="s">
        <v>217</v>
      </c>
      <c r="C138" s="231" t="s">
        <v>169</v>
      </c>
      <c r="D138" s="229" t="s">
        <v>263</v>
      </c>
      <c r="E138" s="228" t="s">
        <v>452</v>
      </c>
      <c r="F138" s="229" t="s">
        <v>694</v>
      </c>
      <c r="G138" s="230" t="s">
        <v>471</v>
      </c>
      <c r="H138" s="229" t="s">
        <v>392</v>
      </c>
    </row>
    <row r="139" spans="1:8" s="17" customFormat="1" ht="30">
      <c r="A139" s="229">
        <v>16.2</v>
      </c>
      <c r="B139" s="226" t="s">
        <v>217</v>
      </c>
      <c r="C139" s="231" t="s">
        <v>170</v>
      </c>
      <c r="D139" s="229" t="s">
        <v>264</v>
      </c>
      <c r="E139" s="228" t="s">
        <v>452</v>
      </c>
      <c r="F139" s="229" t="s">
        <v>694</v>
      </c>
      <c r="G139" s="230" t="s">
        <v>471</v>
      </c>
      <c r="H139" s="229" t="s">
        <v>392</v>
      </c>
    </row>
    <row r="140" spans="1:8" s="17" customFormat="1" ht="45">
      <c r="A140" s="229">
        <v>16.2</v>
      </c>
      <c r="B140" s="226" t="s">
        <v>217</v>
      </c>
      <c r="C140" s="231" t="s">
        <v>296</v>
      </c>
      <c r="D140" s="229" t="s">
        <v>375</v>
      </c>
      <c r="E140" s="229" t="s">
        <v>387</v>
      </c>
      <c r="F140" s="229" t="s">
        <v>694</v>
      </c>
      <c r="G140" s="230" t="s">
        <v>707</v>
      </c>
      <c r="H140" s="229" t="s">
        <v>392</v>
      </c>
    </row>
    <row r="141" spans="1:8" s="17" customFormat="1" ht="30">
      <c r="A141" s="229">
        <v>16.2</v>
      </c>
      <c r="B141" s="226" t="s">
        <v>217</v>
      </c>
      <c r="C141" s="231" t="s">
        <v>171</v>
      </c>
      <c r="D141" s="229" t="s">
        <v>265</v>
      </c>
      <c r="E141" s="228" t="s">
        <v>452</v>
      </c>
      <c r="F141" s="229" t="s">
        <v>694</v>
      </c>
      <c r="G141" s="230" t="s">
        <v>471</v>
      </c>
      <c r="H141" s="229" t="s">
        <v>392</v>
      </c>
    </row>
    <row r="142" spans="1:8" s="17" customFormat="1" ht="30">
      <c r="A142" s="229">
        <v>16.2</v>
      </c>
      <c r="B142" s="226" t="s">
        <v>217</v>
      </c>
      <c r="C142" s="231" t="s">
        <v>172</v>
      </c>
      <c r="D142" s="229" t="s">
        <v>233</v>
      </c>
      <c r="E142" s="228" t="s">
        <v>452</v>
      </c>
      <c r="F142" s="229" t="s">
        <v>694</v>
      </c>
      <c r="G142" s="230" t="s">
        <v>471</v>
      </c>
      <c r="H142" s="229" t="s">
        <v>392</v>
      </c>
    </row>
    <row r="143" spans="1:8" s="17" customFormat="1" ht="30">
      <c r="A143" s="229">
        <v>16.2</v>
      </c>
      <c r="B143" s="226" t="s">
        <v>217</v>
      </c>
      <c r="C143" s="231" t="s">
        <v>173</v>
      </c>
      <c r="D143" s="229" t="s">
        <v>234</v>
      </c>
      <c r="E143" s="228" t="s">
        <v>452</v>
      </c>
      <c r="F143" s="229" t="s">
        <v>694</v>
      </c>
      <c r="G143" s="230" t="s">
        <v>471</v>
      </c>
      <c r="H143" s="229" t="s">
        <v>392</v>
      </c>
    </row>
    <row r="144" spans="1:8" s="17" customFormat="1" ht="30">
      <c r="A144" s="229">
        <v>16.2</v>
      </c>
      <c r="B144" s="226" t="s">
        <v>217</v>
      </c>
      <c r="C144" s="231" t="s">
        <v>174</v>
      </c>
      <c r="D144" s="229" t="s">
        <v>235</v>
      </c>
      <c r="E144" s="228" t="s">
        <v>452</v>
      </c>
      <c r="F144" s="229" t="s">
        <v>694</v>
      </c>
      <c r="G144" s="230" t="s">
        <v>471</v>
      </c>
      <c r="H144" s="229" t="s">
        <v>392</v>
      </c>
    </row>
    <row r="145" spans="1:8" s="17" customFormat="1" ht="30">
      <c r="A145" s="229">
        <v>16.2</v>
      </c>
      <c r="B145" s="226" t="s">
        <v>217</v>
      </c>
      <c r="C145" s="231" t="s">
        <v>175</v>
      </c>
      <c r="D145" s="229" t="s">
        <v>236</v>
      </c>
      <c r="E145" s="228" t="s">
        <v>452</v>
      </c>
      <c r="F145" s="229" t="s">
        <v>694</v>
      </c>
      <c r="G145" s="230" t="s">
        <v>471</v>
      </c>
      <c r="H145" s="229" t="s">
        <v>392</v>
      </c>
    </row>
    <row r="146" spans="1:8" s="17" customFormat="1" ht="30">
      <c r="A146" s="229">
        <v>16.2</v>
      </c>
      <c r="B146" s="226" t="s">
        <v>217</v>
      </c>
      <c r="C146" s="231" t="s">
        <v>176</v>
      </c>
      <c r="D146" s="229" t="s">
        <v>237</v>
      </c>
      <c r="E146" s="228" t="s">
        <v>452</v>
      </c>
      <c r="F146" s="229" t="s">
        <v>694</v>
      </c>
      <c r="G146" s="230" t="s">
        <v>471</v>
      </c>
      <c r="H146" s="229" t="s">
        <v>392</v>
      </c>
    </row>
    <row r="147" spans="1:8" s="17" customFormat="1" ht="45">
      <c r="A147" s="229">
        <v>16.2</v>
      </c>
      <c r="B147" s="226" t="s">
        <v>217</v>
      </c>
      <c r="C147" s="231" t="s">
        <v>177</v>
      </c>
      <c r="D147" s="229" t="s">
        <v>376</v>
      </c>
      <c r="E147" s="229" t="s">
        <v>480</v>
      </c>
      <c r="F147" s="229" t="s">
        <v>694</v>
      </c>
      <c r="G147" s="230" t="s">
        <v>707</v>
      </c>
      <c r="H147" s="229" t="s">
        <v>392</v>
      </c>
    </row>
    <row r="148" spans="1:8" s="17" customFormat="1" ht="30">
      <c r="A148" s="229">
        <v>16.2</v>
      </c>
      <c r="B148" s="226" t="s">
        <v>217</v>
      </c>
      <c r="C148" s="231" t="s">
        <v>297</v>
      </c>
      <c r="D148" s="229" t="s">
        <v>479</v>
      </c>
      <c r="E148" s="228" t="s">
        <v>452</v>
      </c>
      <c r="F148" s="229" t="s">
        <v>708</v>
      </c>
      <c r="G148" s="230" t="s">
        <v>471</v>
      </c>
      <c r="H148" s="229" t="s">
        <v>392</v>
      </c>
    </row>
    <row r="149" spans="1:8" s="17" customFormat="1" ht="30">
      <c r="A149" s="229">
        <v>16.2</v>
      </c>
      <c r="B149" s="226" t="s">
        <v>217</v>
      </c>
      <c r="C149" s="231" t="s">
        <v>178</v>
      </c>
      <c r="D149" s="228" t="s">
        <v>131</v>
      </c>
      <c r="E149" s="228" t="s">
        <v>452</v>
      </c>
      <c r="F149" s="229" t="s">
        <v>417</v>
      </c>
      <c r="G149" s="230" t="s">
        <v>471</v>
      </c>
      <c r="H149" s="229" t="s">
        <v>392</v>
      </c>
    </row>
    <row r="150" spans="1:8" s="17" customFormat="1" ht="30">
      <c r="A150" s="229">
        <v>16.2</v>
      </c>
      <c r="B150" s="226" t="s">
        <v>217</v>
      </c>
      <c r="C150" s="231" t="s">
        <v>179</v>
      </c>
      <c r="D150" s="228" t="s">
        <v>132</v>
      </c>
      <c r="E150" s="228" t="s">
        <v>452</v>
      </c>
      <c r="F150" s="229" t="s">
        <v>417</v>
      </c>
      <c r="G150" s="230" t="s">
        <v>471</v>
      </c>
      <c r="H150" s="229" t="s">
        <v>392</v>
      </c>
    </row>
    <row r="151" spans="1:8" s="17" customFormat="1" ht="30">
      <c r="A151" s="229">
        <v>16.2</v>
      </c>
      <c r="B151" s="226" t="s">
        <v>217</v>
      </c>
      <c r="C151" s="231" t="s">
        <v>180</v>
      </c>
      <c r="D151" s="228" t="s">
        <v>133</v>
      </c>
      <c r="E151" s="228" t="s">
        <v>452</v>
      </c>
      <c r="F151" s="229" t="s">
        <v>490</v>
      </c>
      <c r="G151" s="230" t="s">
        <v>471</v>
      </c>
      <c r="H151" s="229" t="s">
        <v>392</v>
      </c>
    </row>
    <row r="152" spans="1:8" s="17" customFormat="1" ht="30">
      <c r="A152" s="229">
        <v>16.2</v>
      </c>
      <c r="B152" s="226" t="s">
        <v>217</v>
      </c>
      <c r="C152" s="231" t="s">
        <v>465</v>
      </c>
      <c r="D152" s="228" t="s">
        <v>466</v>
      </c>
      <c r="E152" s="228" t="s">
        <v>452</v>
      </c>
      <c r="F152" s="229" t="s">
        <v>694</v>
      </c>
      <c r="G152" s="230" t="s">
        <v>471</v>
      </c>
      <c r="H152" s="229" t="s">
        <v>392</v>
      </c>
    </row>
    <row r="153" spans="1:8" s="17" customFormat="1" ht="30">
      <c r="A153" s="229">
        <v>16.3</v>
      </c>
      <c r="B153" s="226" t="s">
        <v>216</v>
      </c>
      <c r="C153" s="231" t="s">
        <v>94</v>
      </c>
      <c r="D153" s="228" t="s">
        <v>281</v>
      </c>
      <c r="E153" s="228" t="s">
        <v>452</v>
      </c>
      <c r="F153" s="229" t="s">
        <v>489</v>
      </c>
      <c r="G153" s="230" t="s">
        <v>471</v>
      </c>
      <c r="H153" s="229" t="s">
        <v>392</v>
      </c>
    </row>
    <row r="154" spans="1:8" s="17" customFormat="1" ht="30">
      <c r="A154" s="229">
        <v>16.3</v>
      </c>
      <c r="B154" s="226" t="s">
        <v>216</v>
      </c>
      <c r="C154" s="231" t="s">
        <v>95</v>
      </c>
      <c r="D154" s="228" t="s">
        <v>282</v>
      </c>
      <c r="E154" s="228" t="s">
        <v>452</v>
      </c>
      <c r="F154" s="229" t="s">
        <v>489</v>
      </c>
      <c r="G154" s="230" t="s">
        <v>471</v>
      </c>
      <c r="H154" s="229" t="s">
        <v>392</v>
      </c>
    </row>
    <row r="155" spans="1:8" s="17" customFormat="1" ht="90">
      <c r="A155" s="229">
        <v>16.3</v>
      </c>
      <c r="B155" s="226" t="s">
        <v>216</v>
      </c>
      <c r="C155" s="231" t="s">
        <v>96</v>
      </c>
      <c r="D155" s="228" t="s">
        <v>377</v>
      </c>
      <c r="E155" s="228" t="s">
        <v>327</v>
      </c>
      <c r="F155" s="229" t="s">
        <v>489</v>
      </c>
      <c r="G155" s="230" t="s">
        <v>709</v>
      </c>
      <c r="H155" s="229" t="s">
        <v>392</v>
      </c>
    </row>
    <row r="156" spans="1:8" s="17" customFormat="1" ht="90">
      <c r="A156" s="229">
        <v>16.3</v>
      </c>
      <c r="B156" s="226" t="s">
        <v>216</v>
      </c>
      <c r="C156" s="231" t="s">
        <v>97</v>
      </c>
      <c r="D156" s="228" t="s">
        <v>378</v>
      </c>
      <c r="E156" s="228" t="s">
        <v>327</v>
      </c>
      <c r="F156" s="229" t="s">
        <v>489</v>
      </c>
      <c r="G156" s="230" t="s">
        <v>709</v>
      </c>
      <c r="H156" s="229" t="s">
        <v>392</v>
      </c>
    </row>
    <row r="157" spans="1:8" s="17" customFormat="1" ht="60">
      <c r="A157" s="229">
        <v>17.100000000000001</v>
      </c>
      <c r="B157" s="226" t="s">
        <v>92</v>
      </c>
      <c r="C157" s="231" t="s">
        <v>93</v>
      </c>
      <c r="D157" s="228" t="s">
        <v>92</v>
      </c>
      <c r="E157" s="228" t="s">
        <v>452</v>
      </c>
      <c r="F157" s="229" t="s">
        <v>694</v>
      </c>
      <c r="G157" s="230" t="s">
        <v>471</v>
      </c>
      <c r="H157" s="229" t="s">
        <v>412</v>
      </c>
    </row>
    <row r="158" spans="1:8" s="17" customFormat="1" ht="30">
      <c r="A158" s="229">
        <v>17.2</v>
      </c>
      <c r="B158" s="226" t="s">
        <v>182</v>
      </c>
      <c r="C158" s="231" t="s">
        <v>183</v>
      </c>
      <c r="D158" s="228" t="s">
        <v>182</v>
      </c>
      <c r="E158" s="228" t="s">
        <v>452</v>
      </c>
      <c r="F158" s="229" t="s">
        <v>694</v>
      </c>
      <c r="G158" s="230" t="s">
        <v>471</v>
      </c>
      <c r="H158" s="229" t="s">
        <v>412</v>
      </c>
    </row>
    <row r="159" spans="1:8" s="17" customFormat="1" ht="45">
      <c r="A159" s="229">
        <v>17.3</v>
      </c>
      <c r="B159" s="226" t="s">
        <v>292</v>
      </c>
      <c r="C159" s="231" t="s">
        <v>181</v>
      </c>
      <c r="D159" s="228" t="s">
        <v>710</v>
      </c>
      <c r="E159" s="228" t="s">
        <v>390</v>
      </c>
      <c r="F159" s="229" t="s">
        <v>711</v>
      </c>
      <c r="G159" s="230" t="s">
        <v>712</v>
      </c>
      <c r="H159" s="229" t="s">
        <v>412</v>
      </c>
    </row>
    <row r="160" spans="1:8" s="17" customFormat="1" ht="30">
      <c r="A160" s="229">
        <v>17.399999999999999</v>
      </c>
      <c r="B160" s="226" t="s">
        <v>218</v>
      </c>
      <c r="C160" s="231" t="s">
        <v>135</v>
      </c>
      <c r="D160" s="228" t="s">
        <v>134</v>
      </c>
      <c r="E160" s="228" t="s">
        <v>452</v>
      </c>
      <c r="F160" s="229" t="s">
        <v>822</v>
      </c>
      <c r="G160" s="230" t="s">
        <v>471</v>
      </c>
      <c r="H160" s="229" t="s">
        <v>412</v>
      </c>
    </row>
    <row r="161" spans="1:8" s="17" customFormat="1">
      <c r="A161" s="229">
        <v>18.100000000000001</v>
      </c>
      <c r="B161" s="226" t="s">
        <v>219</v>
      </c>
      <c r="C161" s="231" t="s">
        <v>315</v>
      </c>
      <c r="D161" s="229" t="s">
        <v>266</v>
      </c>
      <c r="E161" s="228" t="s">
        <v>452</v>
      </c>
      <c r="F161" s="229" t="s">
        <v>490</v>
      </c>
      <c r="G161" s="230" t="s">
        <v>471</v>
      </c>
      <c r="H161" s="229" t="s">
        <v>392</v>
      </c>
    </row>
    <row r="162" spans="1:8" s="17" customFormat="1">
      <c r="A162" s="229">
        <v>18.100000000000001</v>
      </c>
      <c r="B162" s="226" t="s">
        <v>219</v>
      </c>
      <c r="C162" s="231" t="s">
        <v>316</v>
      </c>
      <c r="D162" s="229" t="s">
        <v>267</v>
      </c>
      <c r="E162" s="228" t="s">
        <v>452</v>
      </c>
      <c r="F162" s="229" t="s">
        <v>490</v>
      </c>
      <c r="G162" s="230" t="s">
        <v>471</v>
      </c>
      <c r="H162" s="229" t="s">
        <v>392</v>
      </c>
    </row>
    <row r="163" spans="1:8" s="17" customFormat="1">
      <c r="A163" s="229">
        <v>18.100000000000001</v>
      </c>
      <c r="B163" s="226" t="s">
        <v>219</v>
      </c>
      <c r="C163" s="231" t="s">
        <v>317</v>
      </c>
      <c r="D163" s="229" t="s">
        <v>311</v>
      </c>
      <c r="E163" s="228" t="s">
        <v>452</v>
      </c>
      <c r="F163" s="229" t="s">
        <v>490</v>
      </c>
      <c r="G163" s="230" t="s">
        <v>471</v>
      </c>
      <c r="H163" s="229" t="s">
        <v>392</v>
      </c>
    </row>
    <row r="164" spans="1:8" s="17" customFormat="1">
      <c r="A164" s="229">
        <v>18.100000000000001</v>
      </c>
      <c r="B164" s="226" t="s">
        <v>219</v>
      </c>
      <c r="C164" s="231" t="s">
        <v>318</v>
      </c>
      <c r="D164" s="229" t="s">
        <v>270</v>
      </c>
      <c r="E164" s="228" t="s">
        <v>452</v>
      </c>
      <c r="F164" s="229" t="s">
        <v>490</v>
      </c>
      <c r="G164" s="230" t="s">
        <v>471</v>
      </c>
      <c r="H164" s="229" t="s">
        <v>392</v>
      </c>
    </row>
    <row r="165" spans="1:8" s="17" customFormat="1">
      <c r="A165" s="229">
        <v>18.100000000000001</v>
      </c>
      <c r="B165" s="226" t="s">
        <v>219</v>
      </c>
      <c r="C165" s="231" t="s">
        <v>319</v>
      </c>
      <c r="D165" s="229" t="s">
        <v>268</v>
      </c>
      <c r="E165" s="228" t="s">
        <v>452</v>
      </c>
      <c r="F165" s="229" t="s">
        <v>490</v>
      </c>
      <c r="G165" s="230" t="s">
        <v>471</v>
      </c>
      <c r="H165" s="229" t="s">
        <v>392</v>
      </c>
    </row>
    <row r="166" spans="1:8" s="17" customFormat="1">
      <c r="A166" s="229">
        <v>18.100000000000001</v>
      </c>
      <c r="B166" s="226" t="s">
        <v>219</v>
      </c>
      <c r="C166" s="231" t="s">
        <v>320</v>
      </c>
      <c r="D166" s="229" t="s">
        <v>269</v>
      </c>
      <c r="E166" s="228" t="s">
        <v>452</v>
      </c>
      <c r="F166" s="229" t="s">
        <v>490</v>
      </c>
      <c r="G166" s="230" t="s">
        <v>471</v>
      </c>
      <c r="H166" s="229" t="s">
        <v>392</v>
      </c>
    </row>
    <row r="167" spans="1:8" s="17" customFormat="1">
      <c r="A167" s="229">
        <v>18.100000000000001</v>
      </c>
      <c r="B167" s="226" t="s">
        <v>219</v>
      </c>
      <c r="C167" s="231" t="s">
        <v>321</v>
      </c>
      <c r="D167" s="229" t="s">
        <v>312</v>
      </c>
      <c r="E167" s="228" t="s">
        <v>452</v>
      </c>
      <c r="F167" s="229" t="s">
        <v>490</v>
      </c>
      <c r="G167" s="230" t="s">
        <v>471</v>
      </c>
      <c r="H167" s="229" t="s">
        <v>392</v>
      </c>
    </row>
    <row r="168" spans="1:8" s="17" customFormat="1">
      <c r="A168" s="229">
        <v>18.100000000000001</v>
      </c>
      <c r="B168" s="226" t="s">
        <v>219</v>
      </c>
      <c r="C168" s="231" t="s">
        <v>322</v>
      </c>
      <c r="D168" s="229" t="s">
        <v>313</v>
      </c>
      <c r="E168" s="228" t="s">
        <v>452</v>
      </c>
      <c r="F168" s="229" t="s">
        <v>490</v>
      </c>
      <c r="G168" s="230" t="s">
        <v>471</v>
      </c>
      <c r="H168" s="229" t="s">
        <v>392</v>
      </c>
    </row>
    <row r="169" spans="1:8" s="17" customFormat="1">
      <c r="A169" s="229">
        <v>18.100000000000001</v>
      </c>
      <c r="B169" s="226" t="s">
        <v>219</v>
      </c>
      <c r="C169" s="231" t="s">
        <v>407</v>
      </c>
      <c r="D169" s="229" t="s">
        <v>314</v>
      </c>
      <c r="E169" s="228" t="s">
        <v>452</v>
      </c>
      <c r="F169" s="229" t="s">
        <v>490</v>
      </c>
      <c r="G169" s="230" t="s">
        <v>471</v>
      </c>
      <c r="H169" s="229" t="s">
        <v>392</v>
      </c>
    </row>
    <row r="170" spans="1:8" s="17" customFormat="1" ht="45">
      <c r="A170" s="229">
        <v>18.2</v>
      </c>
      <c r="B170" s="226" t="s">
        <v>220</v>
      </c>
      <c r="C170" s="231" t="s">
        <v>136</v>
      </c>
      <c r="D170" s="229" t="s">
        <v>379</v>
      </c>
      <c r="E170" s="229" t="s">
        <v>328</v>
      </c>
      <c r="F170" s="229" t="s">
        <v>694</v>
      </c>
      <c r="G170" s="230" t="s">
        <v>713</v>
      </c>
      <c r="H170" s="229" t="s">
        <v>492</v>
      </c>
    </row>
    <row r="171" spans="1:8" s="17" customFormat="1" ht="30">
      <c r="A171" s="229">
        <v>18.2</v>
      </c>
      <c r="B171" s="226" t="s">
        <v>220</v>
      </c>
      <c r="C171" s="231" t="s">
        <v>137</v>
      </c>
      <c r="D171" s="229" t="s">
        <v>380</v>
      </c>
      <c r="E171" s="229" t="s">
        <v>328</v>
      </c>
      <c r="F171" s="229" t="s">
        <v>694</v>
      </c>
      <c r="G171" s="230" t="s">
        <v>713</v>
      </c>
      <c r="H171" s="229" t="s">
        <v>492</v>
      </c>
    </row>
    <row r="172" spans="1:8" s="17" customFormat="1" ht="30">
      <c r="A172" s="229">
        <v>18.2</v>
      </c>
      <c r="B172" s="226" t="s">
        <v>220</v>
      </c>
      <c r="C172" s="231" t="s">
        <v>138</v>
      </c>
      <c r="D172" s="229" t="s">
        <v>381</v>
      </c>
      <c r="E172" s="229" t="s">
        <v>328</v>
      </c>
      <c r="F172" s="229" t="s">
        <v>694</v>
      </c>
      <c r="G172" s="230" t="s">
        <v>713</v>
      </c>
      <c r="H172" s="229" t="s">
        <v>492</v>
      </c>
    </row>
    <row r="173" spans="1:8" s="17" customFormat="1" ht="45">
      <c r="A173" s="229">
        <v>18.3</v>
      </c>
      <c r="B173" s="226" t="s">
        <v>221</v>
      </c>
      <c r="C173" s="231" t="s">
        <v>184</v>
      </c>
      <c r="D173" s="229" t="s">
        <v>382</v>
      </c>
      <c r="E173" s="229" t="s">
        <v>328</v>
      </c>
      <c r="F173" s="229" t="s">
        <v>694</v>
      </c>
      <c r="G173" s="230" t="s">
        <v>713</v>
      </c>
      <c r="H173" s="229" t="s">
        <v>492</v>
      </c>
    </row>
    <row r="174" spans="1:8" s="17" customFormat="1" ht="45">
      <c r="A174" s="229">
        <v>18.3</v>
      </c>
      <c r="B174" s="226" t="s">
        <v>221</v>
      </c>
      <c r="C174" s="231" t="s">
        <v>185</v>
      </c>
      <c r="D174" s="229" t="s">
        <v>383</v>
      </c>
      <c r="E174" s="229" t="s">
        <v>328</v>
      </c>
      <c r="F174" s="229" t="s">
        <v>694</v>
      </c>
      <c r="G174" s="230" t="s">
        <v>713</v>
      </c>
      <c r="H174" s="229" t="s">
        <v>492</v>
      </c>
    </row>
    <row r="175" spans="1:8" s="17" customFormat="1" ht="30">
      <c r="A175" s="229">
        <v>18.3</v>
      </c>
      <c r="B175" s="226" t="s">
        <v>221</v>
      </c>
      <c r="C175" s="231" t="s">
        <v>186</v>
      </c>
      <c r="D175" s="229" t="s">
        <v>384</v>
      </c>
      <c r="E175" s="229" t="s">
        <v>328</v>
      </c>
      <c r="F175" s="229" t="s">
        <v>694</v>
      </c>
      <c r="G175" s="230" t="s">
        <v>713</v>
      </c>
      <c r="H175" s="229" t="s">
        <v>492</v>
      </c>
    </row>
    <row r="176" spans="1:8" s="17" customFormat="1" ht="30">
      <c r="A176" s="229">
        <v>18.399999999999999</v>
      </c>
      <c r="B176" s="226" t="s">
        <v>222</v>
      </c>
      <c r="C176" s="231" t="s">
        <v>189</v>
      </c>
      <c r="D176" s="229" t="s">
        <v>256</v>
      </c>
      <c r="E176" s="228" t="s">
        <v>452</v>
      </c>
      <c r="F176" s="229" t="s">
        <v>694</v>
      </c>
      <c r="G176" s="230" t="s">
        <v>471</v>
      </c>
      <c r="H176" s="229" t="s">
        <v>392</v>
      </c>
    </row>
    <row r="177" spans="1:8" s="17" customFormat="1" ht="30">
      <c r="A177" s="229">
        <v>18.399999999999999</v>
      </c>
      <c r="B177" s="226" t="s">
        <v>222</v>
      </c>
      <c r="C177" s="231" t="s">
        <v>190</v>
      </c>
      <c r="D177" s="229" t="s">
        <v>238</v>
      </c>
      <c r="E177" s="228" t="s">
        <v>452</v>
      </c>
      <c r="F177" s="229" t="s">
        <v>694</v>
      </c>
      <c r="G177" s="230" t="s">
        <v>471</v>
      </c>
      <c r="H177" s="229" t="s">
        <v>392</v>
      </c>
    </row>
    <row r="178" spans="1:8" s="17" customFormat="1" ht="30">
      <c r="A178" s="229">
        <v>18.399999999999999</v>
      </c>
      <c r="B178" s="226" t="s">
        <v>222</v>
      </c>
      <c r="C178" s="231" t="s">
        <v>191</v>
      </c>
      <c r="D178" s="229" t="s">
        <v>239</v>
      </c>
      <c r="E178" s="228" t="s">
        <v>452</v>
      </c>
      <c r="F178" s="229" t="s">
        <v>694</v>
      </c>
      <c r="G178" s="230" t="s">
        <v>471</v>
      </c>
      <c r="H178" s="229" t="s">
        <v>392</v>
      </c>
    </row>
    <row r="179" spans="1:8" s="17" customFormat="1" ht="30">
      <c r="A179" s="229">
        <v>19.100000000000001</v>
      </c>
      <c r="B179" s="226" t="s">
        <v>223</v>
      </c>
      <c r="C179" s="231" t="s">
        <v>187</v>
      </c>
      <c r="D179" s="228" t="s">
        <v>139</v>
      </c>
      <c r="E179" s="228" t="s">
        <v>452</v>
      </c>
      <c r="F179" s="229" t="s">
        <v>490</v>
      </c>
      <c r="G179" s="230" t="s">
        <v>471</v>
      </c>
      <c r="H179" s="229" t="s">
        <v>392</v>
      </c>
    </row>
    <row r="180" spans="1:8" s="17" customFormat="1" ht="30">
      <c r="A180" s="229">
        <v>19.100000000000001</v>
      </c>
      <c r="B180" s="226" t="s">
        <v>223</v>
      </c>
      <c r="C180" s="231" t="s">
        <v>188</v>
      </c>
      <c r="D180" s="228" t="s">
        <v>140</v>
      </c>
      <c r="E180" s="228" t="s">
        <v>452</v>
      </c>
      <c r="F180" s="229" t="s">
        <v>490</v>
      </c>
      <c r="G180" s="230" t="s">
        <v>471</v>
      </c>
      <c r="H180" s="229" t="s">
        <v>392</v>
      </c>
    </row>
    <row r="181" spans="1:8" s="17" customFormat="1" ht="30">
      <c r="A181" s="229">
        <v>19.100000000000001</v>
      </c>
      <c r="B181" s="226" t="s">
        <v>223</v>
      </c>
      <c r="C181" s="231" t="s">
        <v>395</v>
      </c>
      <c r="D181" s="228" t="s">
        <v>399</v>
      </c>
      <c r="E181" s="228" t="s">
        <v>452</v>
      </c>
      <c r="F181" s="229" t="s">
        <v>694</v>
      </c>
      <c r="G181" s="230" t="s">
        <v>471</v>
      </c>
      <c r="H181" s="229" t="s">
        <v>492</v>
      </c>
    </row>
    <row r="182" spans="1:8" s="17" customFormat="1" ht="30">
      <c r="A182" s="229">
        <v>19.100000000000001</v>
      </c>
      <c r="B182" s="226" t="s">
        <v>223</v>
      </c>
      <c r="C182" s="231" t="s">
        <v>396</v>
      </c>
      <c r="D182" s="228" t="s">
        <v>400</v>
      </c>
      <c r="E182" s="228" t="s">
        <v>491</v>
      </c>
      <c r="F182" s="229" t="s">
        <v>694</v>
      </c>
      <c r="G182" s="230" t="s">
        <v>471</v>
      </c>
      <c r="H182" s="229" t="s">
        <v>492</v>
      </c>
    </row>
    <row r="183" spans="1:8" s="17" customFormat="1" ht="30">
      <c r="A183" s="229">
        <v>19.100000000000001</v>
      </c>
      <c r="B183" s="226" t="s">
        <v>223</v>
      </c>
      <c r="C183" s="231" t="s">
        <v>397</v>
      </c>
      <c r="D183" s="228" t="s">
        <v>401</v>
      </c>
      <c r="E183" s="228" t="s">
        <v>452</v>
      </c>
      <c r="F183" s="229" t="s">
        <v>694</v>
      </c>
      <c r="G183" s="230" t="s">
        <v>471</v>
      </c>
      <c r="H183" s="229" t="s">
        <v>492</v>
      </c>
    </row>
    <row r="184" spans="1:8" s="17" customFormat="1" ht="30">
      <c r="A184" s="229">
        <v>19.100000000000001</v>
      </c>
      <c r="B184" s="226" t="s">
        <v>223</v>
      </c>
      <c r="C184" s="231" t="s">
        <v>398</v>
      </c>
      <c r="D184" s="228" t="s">
        <v>402</v>
      </c>
      <c r="E184" s="228" t="s">
        <v>491</v>
      </c>
      <c r="F184" s="229" t="s">
        <v>694</v>
      </c>
      <c r="G184" s="230" t="s">
        <v>471</v>
      </c>
      <c r="H184" s="229" t="s">
        <v>492</v>
      </c>
    </row>
    <row r="185" spans="1:8" s="17" customFormat="1">
      <c r="A185" s="229">
        <v>20.100000000000001</v>
      </c>
      <c r="B185" s="226" t="s">
        <v>224</v>
      </c>
      <c r="C185" s="231" t="s">
        <v>192</v>
      </c>
      <c r="D185" s="228" t="s">
        <v>141</v>
      </c>
      <c r="E185" s="228"/>
      <c r="F185" s="229" t="s">
        <v>694</v>
      </c>
      <c r="G185" s="230" t="s">
        <v>464</v>
      </c>
      <c r="H185" s="229" t="s">
        <v>394</v>
      </c>
    </row>
    <row r="186" spans="1:8" s="17" customFormat="1" ht="30">
      <c r="A186" s="229">
        <v>20.2</v>
      </c>
      <c r="B186" s="226" t="s">
        <v>286</v>
      </c>
      <c r="C186" s="231" t="s">
        <v>193</v>
      </c>
      <c r="D186" s="228" t="s">
        <v>142</v>
      </c>
      <c r="E186" s="228"/>
      <c r="F186" s="229" t="s">
        <v>489</v>
      </c>
      <c r="G186" s="230" t="s">
        <v>464</v>
      </c>
      <c r="H186" s="229" t="s">
        <v>394</v>
      </c>
    </row>
    <row r="187" spans="1:8" s="17" customFormat="1" ht="30">
      <c r="A187" s="229">
        <v>20.3</v>
      </c>
      <c r="B187" s="226" t="s">
        <v>287</v>
      </c>
      <c r="C187" s="231" t="s">
        <v>194</v>
      </c>
      <c r="D187" s="228" t="s">
        <v>460</v>
      </c>
      <c r="E187" s="228"/>
      <c r="F187" s="229" t="s">
        <v>489</v>
      </c>
      <c r="G187" s="230" t="s">
        <v>463</v>
      </c>
      <c r="H187" s="229" t="s">
        <v>394</v>
      </c>
    </row>
    <row r="188" spans="1:8" s="17" customFormat="1" ht="45">
      <c r="A188" s="229">
        <v>20.399999999999999</v>
      </c>
      <c r="B188" s="226" t="s">
        <v>225</v>
      </c>
      <c r="C188" s="231" t="s">
        <v>408</v>
      </c>
      <c r="D188" s="229" t="s">
        <v>240</v>
      </c>
      <c r="E188" s="229"/>
      <c r="F188" s="229" t="s">
        <v>490</v>
      </c>
      <c r="G188" s="230" t="s">
        <v>464</v>
      </c>
      <c r="H188" s="229" t="s">
        <v>412</v>
      </c>
    </row>
    <row r="189" spans="1:8" s="17" customFormat="1">
      <c r="A189" s="229">
        <v>20.399999999999999</v>
      </c>
      <c r="B189" s="226" t="s">
        <v>225</v>
      </c>
      <c r="C189" s="231" t="s">
        <v>409</v>
      </c>
      <c r="D189" s="229" t="s">
        <v>421</v>
      </c>
      <c r="E189" s="229"/>
      <c r="F189" s="229" t="s">
        <v>417</v>
      </c>
      <c r="G189" s="230" t="s">
        <v>464</v>
      </c>
      <c r="H189" s="229" t="s">
        <v>412</v>
      </c>
    </row>
    <row r="190" spans="1:8" s="17" customFormat="1">
      <c r="A190" s="229">
        <v>20.399999999999999</v>
      </c>
      <c r="B190" s="226" t="s">
        <v>225</v>
      </c>
      <c r="C190" s="231" t="s">
        <v>410</v>
      </c>
      <c r="D190" s="229" t="s">
        <v>411</v>
      </c>
      <c r="E190" s="229"/>
      <c r="F190" s="229" t="s">
        <v>417</v>
      </c>
      <c r="G190" s="230" t="s">
        <v>464</v>
      </c>
      <c r="H190" s="229" t="s">
        <v>412</v>
      </c>
    </row>
    <row r="191" spans="1:8" s="17" customFormat="1" ht="30">
      <c r="A191" s="229">
        <v>20.399999999999999</v>
      </c>
      <c r="B191" s="226" t="s">
        <v>225</v>
      </c>
      <c r="C191" s="231" t="s">
        <v>195</v>
      </c>
      <c r="D191" s="229" t="s">
        <v>241</v>
      </c>
      <c r="E191" s="229"/>
      <c r="F191" s="229" t="s">
        <v>490</v>
      </c>
      <c r="G191" s="230" t="s">
        <v>464</v>
      </c>
      <c r="H191" s="229" t="s">
        <v>412</v>
      </c>
    </row>
    <row r="192" spans="1:8" s="17" customFormat="1">
      <c r="A192" s="229">
        <v>20.399999999999999</v>
      </c>
      <c r="B192" s="226" t="s">
        <v>225</v>
      </c>
      <c r="C192" s="231" t="s">
        <v>196</v>
      </c>
      <c r="D192" s="229" t="s">
        <v>258</v>
      </c>
      <c r="E192" s="229"/>
      <c r="F192" s="229" t="s">
        <v>694</v>
      </c>
      <c r="G192" s="230" t="s">
        <v>464</v>
      </c>
      <c r="H192" s="229" t="s">
        <v>412</v>
      </c>
    </row>
    <row r="193" spans="1:8" s="17" customFormat="1" ht="30">
      <c r="A193" s="229">
        <v>20.5</v>
      </c>
      <c r="B193" s="226" t="s">
        <v>226</v>
      </c>
      <c r="C193" s="231" t="s">
        <v>455</v>
      </c>
      <c r="D193" s="228" t="s">
        <v>462</v>
      </c>
      <c r="E193" s="228"/>
      <c r="F193" s="229" t="s">
        <v>489</v>
      </c>
      <c r="G193" s="230" t="s">
        <v>464</v>
      </c>
      <c r="H193" s="229" t="s">
        <v>392</v>
      </c>
    </row>
    <row r="194" spans="1:8" s="17" customFormat="1" ht="30">
      <c r="A194" s="229">
        <v>20.5</v>
      </c>
      <c r="B194" s="226" t="s">
        <v>226</v>
      </c>
      <c r="C194" s="231" t="s">
        <v>456</v>
      </c>
      <c r="D194" s="228" t="s">
        <v>461</v>
      </c>
      <c r="E194" s="228"/>
      <c r="F194" s="229" t="s">
        <v>417</v>
      </c>
      <c r="G194" s="230" t="s">
        <v>464</v>
      </c>
      <c r="H194" s="229" t="s">
        <v>392</v>
      </c>
    </row>
    <row r="195" spans="1:8" s="17" customFormat="1" ht="30">
      <c r="A195" s="229">
        <v>20.6</v>
      </c>
      <c r="B195" s="226" t="s">
        <v>227</v>
      </c>
      <c r="C195" s="231" t="s">
        <v>457</v>
      </c>
      <c r="D195" s="228" t="s">
        <v>509</v>
      </c>
      <c r="E195" s="228"/>
      <c r="F195" s="229" t="s">
        <v>489</v>
      </c>
      <c r="G195" s="230" t="s">
        <v>464</v>
      </c>
      <c r="H195" s="229" t="s">
        <v>392</v>
      </c>
    </row>
    <row r="196" spans="1:8" s="17" customFormat="1" ht="30">
      <c r="A196" s="229">
        <v>20.6</v>
      </c>
      <c r="B196" s="226" t="s">
        <v>227</v>
      </c>
      <c r="C196" s="231" t="s">
        <v>458</v>
      </c>
      <c r="D196" s="228" t="s">
        <v>461</v>
      </c>
      <c r="E196" s="228"/>
      <c r="F196" s="229" t="s">
        <v>417</v>
      </c>
      <c r="G196" s="230" t="s">
        <v>464</v>
      </c>
      <c r="H196" s="229" t="s">
        <v>392</v>
      </c>
    </row>
    <row r="197" spans="1:8" s="17" customFormat="1" ht="30">
      <c r="A197" s="229">
        <v>20.7</v>
      </c>
      <c r="B197" s="226" t="s">
        <v>228</v>
      </c>
      <c r="C197" s="231" t="s">
        <v>197</v>
      </c>
      <c r="D197" s="228" t="s">
        <v>143</v>
      </c>
      <c r="E197" s="228"/>
      <c r="F197" s="229" t="s">
        <v>694</v>
      </c>
      <c r="G197" s="230" t="s">
        <v>464</v>
      </c>
      <c r="H197" s="229" t="s">
        <v>392</v>
      </c>
    </row>
    <row r="198" spans="1:8" s="17" customFormat="1" ht="30">
      <c r="A198" s="229">
        <v>20.7</v>
      </c>
      <c r="B198" s="226" t="s">
        <v>228</v>
      </c>
      <c r="C198" s="231" t="s">
        <v>198</v>
      </c>
      <c r="D198" s="228" t="s">
        <v>288</v>
      </c>
      <c r="E198" s="228"/>
      <c r="F198" s="229" t="s">
        <v>694</v>
      </c>
      <c r="G198" s="230" t="s">
        <v>464</v>
      </c>
      <c r="H198" s="229" t="s">
        <v>392</v>
      </c>
    </row>
    <row r="199" spans="1:8" s="17" customFormat="1" ht="30">
      <c r="A199" s="229">
        <v>23.1</v>
      </c>
      <c r="B199" s="226" t="s">
        <v>229</v>
      </c>
      <c r="C199" s="231" t="s">
        <v>473</v>
      </c>
      <c r="D199" s="229" t="s">
        <v>495</v>
      </c>
      <c r="E199" s="229" t="s">
        <v>496</v>
      </c>
      <c r="F199" s="229" t="s">
        <v>490</v>
      </c>
      <c r="G199" s="230" t="s">
        <v>243</v>
      </c>
      <c r="H199" s="229" t="s">
        <v>492</v>
      </c>
    </row>
    <row r="200" spans="1:8" s="17" customFormat="1" ht="30">
      <c r="A200" s="229">
        <v>23.1</v>
      </c>
      <c r="B200" s="226" t="s">
        <v>229</v>
      </c>
      <c r="C200" s="231" t="s">
        <v>474</v>
      </c>
      <c r="D200" s="229" t="s">
        <v>498</v>
      </c>
      <c r="E200" s="229" t="s">
        <v>496</v>
      </c>
      <c r="F200" s="229" t="s">
        <v>714</v>
      </c>
      <c r="G200" s="230" t="s">
        <v>243</v>
      </c>
      <c r="H200" s="229" t="s">
        <v>492</v>
      </c>
    </row>
    <row r="201" spans="1:8" s="17" customFormat="1" ht="30">
      <c r="A201" s="229">
        <v>23.2</v>
      </c>
      <c r="B201" s="226" t="s">
        <v>230</v>
      </c>
      <c r="C201" s="231" t="s">
        <v>475</v>
      </c>
      <c r="D201" s="229" t="s">
        <v>499</v>
      </c>
      <c r="E201" s="229" t="s">
        <v>496</v>
      </c>
      <c r="F201" s="229" t="s">
        <v>489</v>
      </c>
      <c r="G201" s="230" t="s">
        <v>243</v>
      </c>
      <c r="H201" s="229" t="s">
        <v>392</v>
      </c>
    </row>
    <row r="202" spans="1:8" s="17" customFormat="1" ht="45">
      <c r="A202" s="229">
        <v>23.2</v>
      </c>
      <c r="B202" s="226" t="s">
        <v>229</v>
      </c>
      <c r="C202" s="231" t="s">
        <v>500</v>
      </c>
      <c r="D202" s="229" t="s">
        <v>504</v>
      </c>
      <c r="E202" s="229" t="s">
        <v>503</v>
      </c>
      <c r="F202" s="229" t="s">
        <v>417</v>
      </c>
      <c r="G202" s="230" t="s">
        <v>243</v>
      </c>
      <c r="H202" s="229" t="s">
        <v>392</v>
      </c>
    </row>
    <row r="203" spans="1:8" s="17" customFormat="1" ht="60">
      <c r="A203" s="229">
        <v>23.2</v>
      </c>
      <c r="B203" s="226" t="s">
        <v>229</v>
      </c>
      <c r="C203" s="231" t="s">
        <v>501</v>
      </c>
      <c r="D203" s="229" t="s">
        <v>505</v>
      </c>
      <c r="E203" s="229" t="s">
        <v>507</v>
      </c>
      <c r="F203" s="229" t="s">
        <v>417</v>
      </c>
      <c r="G203" s="230" t="s">
        <v>243</v>
      </c>
      <c r="H203" s="229" t="s">
        <v>392</v>
      </c>
    </row>
    <row r="204" spans="1:8" s="17" customFormat="1" ht="30">
      <c r="A204" s="229">
        <v>23.2</v>
      </c>
      <c r="B204" s="226" t="s">
        <v>229</v>
      </c>
      <c r="C204" s="231" t="s">
        <v>502</v>
      </c>
      <c r="D204" s="229" t="s">
        <v>506</v>
      </c>
      <c r="E204" s="229" t="s">
        <v>497</v>
      </c>
      <c r="F204" s="229" t="s">
        <v>417</v>
      </c>
      <c r="G204" s="230" t="s">
        <v>243</v>
      </c>
      <c r="H204" s="229" t="s">
        <v>392</v>
      </c>
    </row>
    <row r="205" spans="1:8" s="17" customFormat="1" ht="30">
      <c r="A205" s="229">
        <v>23.3</v>
      </c>
      <c r="B205" s="226" t="s">
        <v>231</v>
      </c>
      <c r="C205" s="231" t="s">
        <v>144</v>
      </c>
      <c r="D205" s="229" t="s">
        <v>385</v>
      </c>
      <c r="E205" s="229" t="s">
        <v>329</v>
      </c>
      <c r="F205" s="229" t="s">
        <v>482</v>
      </c>
      <c r="G205" s="230" t="s">
        <v>715</v>
      </c>
      <c r="H205" s="229" t="s">
        <v>492</v>
      </c>
    </row>
    <row r="206" spans="1:8" s="17" customFormat="1" ht="30">
      <c r="A206" s="229">
        <v>23.3</v>
      </c>
      <c r="B206" s="226" t="s">
        <v>231</v>
      </c>
      <c r="C206" s="231" t="s">
        <v>145</v>
      </c>
      <c r="D206" s="229" t="s">
        <v>386</v>
      </c>
      <c r="E206" s="229" t="s">
        <v>329</v>
      </c>
      <c r="F206" s="229" t="s">
        <v>489</v>
      </c>
      <c r="G206" s="230" t="s">
        <v>715</v>
      </c>
      <c r="H206" s="229"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P41" sqref="P41"/>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45657</v>
      </c>
      <c r="B2" s="29" t="s">
        <v>389</v>
      </c>
      <c r="C2" s="29" t="s">
        <v>389</v>
      </c>
      <c r="D2" s="151" t="s">
        <v>452</v>
      </c>
      <c r="E2" s="151" t="s">
        <v>452</v>
      </c>
      <c r="F2" s="151" t="s">
        <v>452</v>
      </c>
      <c r="G2" s="151" t="s">
        <v>452</v>
      </c>
      <c r="H2" s="151" t="s">
        <v>452</v>
      </c>
      <c r="I2" s="152" t="s">
        <v>557</v>
      </c>
      <c r="J2" s="151" t="s">
        <v>452</v>
      </c>
      <c r="K2" s="151" t="s">
        <v>452</v>
      </c>
      <c r="L2" s="151" t="s">
        <v>452</v>
      </c>
      <c r="M2" s="151" t="s">
        <v>452</v>
      </c>
      <c r="N2" s="152" t="s">
        <v>459</v>
      </c>
      <c r="O2" s="151" t="s">
        <v>452</v>
      </c>
      <c r="P2" s="152" t="s">
        <v>459</v>
      </c>
      <c r="Q2" s="151" t="s">
        <v>452</v>
      </c>
      <c r="R2" s="151" t="s">
        <v>452</v>
      </c>
    </row>
    <row r="3" spans="1:18">
      <c r="A3" s="90"/>
      <c r="B3" s="91"/>
      <c r="C3" s="91"/>
      <c r="D3" s="90"/>
      <c r="E3" s="90"/>
      <c r="F3" s="90"/>
      <c r="G3" s="90"/>
      <c r="H3" s="90"/>
      <c r="I3" s="90"/>
      <c r="J3" s="90"/>
      <c r="K3" s="90"/>
      <c r="L3" s="90"/>
      <c r="M3" s="90"/>
      <c r="N3" s="90"/>
      <c r="O3" s="90"/>
      <c r="P3" s="90"/>
      <c r="Q3" s="90"/>
      <c r="R3" s="90"/>
    </row>
  </sheetData>
  <customSheetViews>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3">
        <f>+Takasbank_DataFile_20a!A2</f>
        <v>45657</v>
      </c>
      <c r="B2" s="29" t="s">
        <v>389</v>
      </c>
      <c r="C2" s="29" t="s">
        <v>389</v>
      </c>
      <c r="D2" s="154" t="s">
        <v>452</v>
      </c>
      <c r="E2" s="154" t="s">
        <v>452</v>
      </c>
      <c r="F2" s="154" t="s">
        <v>452</v>
      </c>
      <c r="G2" s="154"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F21" sqref="F21"/>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88" t="s">
        <v>232</v>
      </c>
      <c r="B1" s="15" t="s">
        <v>468</v>
      </c>
      <c r="C1" s="15" t="s">
        <v>483</v>
      </c>
      <c r="D1" s="6" t="s">
        <v>242</v>
      </c>
      <c r="E1" s="13" t="s">
        <v>308</v>
      </c>
      <c r="F1" s="281" t="s">
        <v>473</v>
      </c>
      <c r="G1" s="281" t="s">
        <v>474</v>
      </c>
      <c r="H1" s="24" t="s">
        <v>475</v>
      </c>
      <c r="I1" s="19" t="s">
        <v>500</v>
      </c>
      <c r="J1" s="10" t="s">
        <v>501</v>
      </c>
      <c r="K1" s="10" t="s">
        <v>502</v>
      </c>
      <c r="O1" s="165"/>
      <c r="P1" s="165"/>
      <c r="S1" s="165"/>
      <c r="T1" s="165"/>
      <c r="U1" s="165"/>
    </row>
    <row r="2" spans="1:21" s="6" customFormat="1">
      <c r="A2" s="153">
        <f>+Takasbank_AggregatedDataFile!$A$2</f>
        <v>45657</v>
      </c>
      <c r="B2" s="15" t="s">
        <v>469</v>
      </c>
      <c r="C2" s="15" t="s">
        <v>579</v>
      </c>
      <c r="D2" s="6" t="s">
        <v>558</v>
      </c>
      <c r="E2" s="13" t="s">
        <v>552</v>
      </c>
      <c r="F2" s="318">
        <v>29961844391.576664</v>
      </c>
      <c r="G2" s="318">
        <v>123317945849</v>
      </c>
      <c r="H2" s="24" t="s">
        <v>491</v>
      </c>
      <c r="I2" s="19" t="s">
        <v>583</v>
      </c>
      <c r="J2" s="10" t="s">
        <v>559</v>
      </c>
      <c r="K2" s="10"/>
      <c r="O2" s="165"/>
      <c r="P2" s="165"/>
      <c r="S2" s="165"/>
      <c r="T2" s="165"/>
      <c r="U2" s="165"/>
    </row>
    <row r="3" spans="1:21" s="6" customFormat="1">
      <c r="A3" s="153">
        <f>+Takasbank_AggregatedDataFile!$A$2</f>
        <v>45657</v>
      </c>
      <c r="B3" s="15" t="s">
        <v>469</v>
      </c>
      <c r="C3" s="15" t="s">
        <v>579</v>
      </c>
      <c r="D3" s="6" t="s">
        <v>558</v>
      </c>
      <c r="E3" s="13" t="s">
        <v>552</v>
      </c>
      <c r="F3" s="333">
        <v>7046880732.876667</v>
      </c>
      <c r="G3" s="318">
        <v>178397897609.76544</v>
      </c>
      <c r="H3" s="24" t="s">
        <v>491</v>
      </c>
      <c r="I3" s="19" t="s">
        <v>583</v>
      </c>
      <c r="J3" s="10" t="s">
        <v>560</v>
      </c>
      <c r="K3" s="10"/>
      <c r="O3" s="165"/>
      <c r="P3" s="165"/>
      <c r="S3" s="165"/>
      <c r="T3" s="165"/>
      <c r="U3" s="165"/>
    </row>
    <row r="4" spans="1:21" s="6" customFormat="1">
      <c r="A4" s="153">
        <f>+Takasbank_AggregatedDataFile!$A$2</f>
        <v>45657</v>
      </c>
      <c r="B4" s="15" t="s">
        <v>469</v>
      </c>
      <c r="C4" s="15" t="s">
        <v>579</v>
      </c>
      <c r="D4" s="6" t="s">
        <v>558</v>
      </c>
      <c r="E4" s="13" t="s">
        <v>552</v>
      </c>
      <c r="F4" s="318">
        <v>28876916109.486668</v>
      </c>
      <c r="G4" s="318">
        <v>86602108823.278152</v>
      </c>
      <c r="H4" s="24" t="s">
        <v>491</v>
      </c>
      <c r="I4" s="19" t="s">
        <v>583</v>
      </c>
      <c r="J4" s="10" t="s">
        <v>561</v>
      </c>
      <c r="K4" s="10"/>
      <c r="O4" s="165"/>
      <c r="P4" s="165"/>
      <c r="S4" s="165"/>
      <c r="T4" s="165"/>
      <c r="U4" s="165"/>
    </row>
    <row r="5" spans="1:21" s="6" customFormat="1">
      <c r="A5" s="153">
        <f>+Takasbank_AggregatedDataFile!$A$2</f>
        <v>45657</v>
      </c>
      <c r="B5" s="15" t="s">
        <v>469</v>
      </c>
      <c r="C5" s="15" t="s">
        <v>579</v>
      </c>
      <c r="D5" s="6" t="s">
        <v>558</v>
      </c>
      <c r="E5" s="13" t="s">
        <v>552</v>
      </c>
      <c r="F5" s="318">
        <v>6729036959.7200003</v>
      </c>
      <c r="G5" s="318">
        <v>44467718562.309471</v>
      </c>
      <c r="H5" s="24" t="s">
        <v>491</v>
      </c>
      <c r="I5" s="19" t="s">
        <v>583</v>
      </c>
      <c r="J5" s="10" t="s">
        <v>804</v>
      </c>
      <c r="K5" s="10"/>
      <c r="O5" s="165"/>
      <c r="P5" s="165"/>
      <c r="S5" s="165"/>
      <c r="T5" s="165"/>
      <c r="U5" s="165"/>
    </row>
    <row r="6" spans="1:21" s="6" customFormat="1">
      <c r="A6" s="153">
        <f>+Takasbank_AggregatedDataFile!$A$2</f>
        <v>45657</v>
      </c>
      <c r="B6" s="15" t="s">
        <v>469</v>
      </c>
      <c r="C6" s="15" t="s">
        <v>579</v>
      </c>
      <c r="D6" s="6" t="s">
        <v>558</v>
      </c>
      <c r="E6" s="13" t="s">
        <v>552</v>
      </c>
      <c r="F6" s="318">
        <v>0</v>
      </c>
      <c r="G6" s="318">
        <v>0</v>
      </c>
      <c r="H6" s="24" t="s">
        <v>491</v>
      </c>
      <c r="I6" s="19" t="s">
        <v>583</v>
      </c>
      <c r="J6" s="10" t="s">
        <v>562</v>
      </c>
      <c r="K6" s="10"/>
      <c r="O6" s="165"/>
      <c r="P6" s="165"/>
      <c r="S6" s="165"/>
      <c r="T6" s="165"/>
      <c r="U6" s="165"/>
    </row>
    <row r="7" spans="1:21" s="6" customFormat="1">
      <c r="A7" s="153">
        <f>+Takasbank_AggregatedDataFile!$A$2</f>
        <v>45657</v>
      </c>
      <c r="B7" s="15" t="s">
        <v>469</v>
      </c>
      <c r="C7" s="15" t="s">
        <v>579</v>
      </c>
      <c r="D7" s="6" t="s">
        <v>558</v>
      </c>
      <c r="E7" s="13" t="s">
        <v>552</v>
      </c>
      <c r="F7" s="318">
        <v>337561.66</v>
      </c>
      <c r="G7" s="318">
        <v>0</v>
      </c>
      <c r="H7" s="24" t="s">
        <v>491</v>
      </c>
      <c r="I7" s="19" t="s">
        <v>583</v>
      </c>
      <c r="J7" s="10" t="s">
        <v>604</v>
      </c>
      <c r="K7" s="10"/>
      <c r="O7" s="165"/>
      <c r="P7" s="165"/>
      <c r="S7" s="165"/>
      <c r="T7" s="165"/>
      <c r="U7" s="165"/>
    </row>
    <row r="8" spans="1:21" s="6" customFormat="1">
      <c r="A8" s="153">
        <f>+Takasbank_AggregatedDataFile!$A$2</f>
        <v>45657</v>
      </c>
      <c r="B8" s="15" t="s">
        <v>469</v>
      </c>
      <c r="C8" s="15" t="s">
        <v>579</v>
      </c>
      <c r="D8" s="6" t="s">
        <v>558</v>
      </c>
      <c r="E8" s="13" t="s">
        <v>552</v>
      </c>
      <c r="F8" s="318">
        <v>214288216.49000001</v>
      </c>
      <c r="G8" s="318">
        <v>167249185.19076973</v>
      </c>
      <c r="H8" s="24" t="s">
        <v>491</v>
      </c>
      <c r="I8" s="19" t="s">
        <v>583</v>
      </c>
      <c r="J8" s="10" t="s">
        <v>563</v>
      </c>
      <c r="K8" s="10"/>
      <c r="O8" s="165"/>
      <c r="P8" s="165"/>
      <c r="S8" s="165"/>
      <c r="T8" s="165"/>
      <c r="U8" s="165"/>
    </row>
    <row r="9" spans="1:21" s="6" customFormat="1">
      <c r="A9" s="153">
        <f>+Takasbank_AggregatedDataFile!$A$2</f>
        <v>45657</v>
      </c>
      <c r="B9" s="15" t="s">
        <v>469</v>
      </c>
      <c r="C9" s="15" t="s">
        <v>579</v>
      </c>
      <c r="D9" s="6" t="s">
        <v>558</v>
      </c>
      <c r="E9" s="13" t="s">
        <v>552</v>
      </c>
      <c r="F9" s="318">
        <v>283255287.83333331</v>
      </c>
      <c r="G9" s="318">
        <v>396876796.24615383</v>
      </c>
      <c r="H9" s="24" t="s">
        <v>491</v>
      </c>
      <c r="I9" s="19" t="s">
        <v>583</v>
      </c>
      <c r="J9" s="10" t="s">
        <v>564</v>
      </c>
      <c r="K9" s="10"/>
      <c r="O9" s="165"/>
      <c r="P9" s="165"/>
      <c r="S9" s="165"/>
      <c r="T9" s="165"/>
      <c r="U9" s="165"/>
    </row>
    <row r="10" spans="1:21" s="6" customFormat="1">
      <c r="A10" s="153">
        <f>+Takasbank_AggregatedDataFile!$A$2</f>
        <v>45657</v>
      </c>
      <c r="B10" s="15" t="s">
        <v>469</v>
      </c>
      <c r="C10" s="15" t="s">
        <v>579</v>
      </c>
      <c r="D10" s="6" t="s">
        <v>558</v>
      </c>
      <c r="E10" s="13" t="s">
        <v>552</v>
      </c>
      <c r="F10" s="318">
        <v>444004522.82666665</v>
      </c>
      <c r="G10" s="318">
        <v>157778845.1107693</v>
      </c>
      <c r="H10" s="24" t="s">
        <v>491</v>
      </c>
      <c r="I10" s="19" t="s">
        <v>583</v>
      </c>
      <c r="J10" s="10" t="s">
        <v>565</v>
      </c>
      <c r="K10" s="10"/>
      <c r="O10" s="165"/>
      <c r="P10" s="165"/>
      <c r="S10" s="165"/>
      <c r="T10" s="165"/>
      <c r="U10" s="165"/>
    </row>
    <row r="11" spans="1:21" s="6" customFormat="1">
      <c r="A11" s="153">
        <f>+Takasbank_AggregatedDataFile!$A$2</f>
        <v>45657</v>
      </c>
      <c r="B11" s="15" t="s">
        <v>469</v>
      </c>
      <c r="C11" s="15" t="s">
        <v>513</v>
      </c>
      <c r="D11" s="6" t="s">
        <v>558</v>
      </c>
      <c r="E11" s="13" t="s">
        <v>552</v>
      </c>
      <c r="F11" s="318">
        <v>0</v>
      </c>
      <c r="G11" s="318">
        <v>0</v>
      </c>
      <c r="H11" s="24" t="s">
        <v>491</v>
      </c>
      <c r="I11" s="19" t="s">
        <v>584</v>
      </c>
      <c r="J11" s="10" t="s">
        <v>566</v>
      </c>
      <c r="K11" s="10"/>
      <c r="O11" s="165"/>
      <c r="P11" s="165"/>
      <c r="S11" s="165"/>
      <c r="T11" s="165"/>
      <c r="U11" s="165"/>
    </row>
    <row r="12" spans="1:21" s="6" customFormat="1">
      <c r="A12" s="153">
        <f>+Takasbank_AggregatedDataFile!$A$2</f>
        <v>45657</v>
      </c>
      <c r="B12" s="15" t="s">
        <v>469</v>
      </c>
      <c r="C12" s="15" t="s">
        <v>514</v>
      </c>
      <c r="D12" s="6" t="s">
        <v>558</v>
      </c>
      <c r="E12" s="13" t="s">
        <v>552</v>
      </c>
      <c r="F12" s="318">
        <v>0</v>
      </c>
      <c r="G12" s="318">
        <v>0</v>
      </c>
      <c r="H12" s="24" t="s">
        <v>491</v>
      </c>
      <c r="I12" s="19" t="s">
        <v>585</v>
      </c>
      <c r="J12" s="10" t="s">
        <v>567</v>
      </c>
      <c r="K12" s="10"/>
      <c r="O12" s="165"/>
      <c r="P12" s="165"/>
      <c r="S12" s="165"/>
      <c r="T12" s="165"/>
      <c r="U12" s="165"/>
    </row>
    <row r="13" spans="1:21" s="6" customFormat="1">
      <c r="A13" s="153">
        <f>+Takasbank_AggregatedDataFile!$A$2</f>
        <v>45657</v>
      </c>
      <c r="B13" s="15" t="s">
        <v>469</v>
      </c>
      <c r="C13" s="15" t="s">
        <v>515</v>
      </c>
      <c r="D13" s="6" t="s">
        <v>558</v>
      </c>
      <c r="E13" s="13" t="s">
        <v>552</v>
      </c>
      <c r="F13" s="318">
        <v>115107700592.57156</v>
      </c>
      <c r="G13" s="318">
        <v>22733616051.270153</v>
      </c>
      <c r="H13" s="24" t="s">
        <v>491</v>
      </c>
      <c r="I13" s="19" t="s">
        <v>584</v>
      </c>
      <c r="J13" s="10" t="s">
        <v>568</v>
      </c>
      <c r="K13" s="10"/>
      <c r="O13" s="165"/>
      <c r="P13" s="165"/>
      <c r="S13" s="165"/>
      <c r="T13" s="165"/>
      <c r="U13" s="165"/>
    </row>
    <row r="14" spans="1:21" s="6" customFormat="1">
      <c r="A14" s="153">
        <f>+Takasbank_AggregatedDataFile!$A$2</f>
        <v>45657</v>
      </c>
      <c r="B14" s="15" t="s">
        <v>469</v>
      </c>
      <c r="C14" s="15" t="s">
        <v>569</v>
      </c>
      <c r="D14" s="6" t="s">
        <v>558</v>
      </c>
      <c r="E14" s="13" t="s">
        <v>552</v>
      </c>
      <c r="F14" s="318">
        <v>1066660612678.8542</v>
      </c>
      <c r="G14" s="318">
        <v>664475926516.25427</v>
      </c>
      <c r="H14" s="24" t="s">
        <v>491</v>
      </c>
      <c r="I14" s="10" t="s">
        <v>803</v>
      </c>
      <c r="J14" s="19" t="s">
        <v>805</v>
      </c>
      <c r="K14" s="10"/>
      <c r="O14" s="165"/>
      <c r="P14" s="165"/>
      <c r="S14" s="165"/>
      <c r="T14" s="165"/>
      <c r="U14" s="165"/>
    </row>
    <row r="15" spans="1:21" s="6" customFormat="1">
      <c r="A15" s="153">
        <f>+Takasbank_AggregatedDataFile!$A$2</f>
        <v>45657</v>
      </c>
      <c r="B15" s="15" t="s">
        <v>469</v>
      </c>
      <c r="C15" s="15" t="s">
        <v>570</v>
      </c>
      <c r="D15" s="6" t="s">
        <v>558</v>
      </c>
      <c r="E15" s="13" t="s">
        <v>802</v>
      </c>
      <c r="F15" s="318">
        <v>64857142.857142992</v>
      </c>
      <c r="G15" s="318">
        <v>72893650.793650672</v>
      </c>
      <c r="H15" s="24" t="s">
        <v>491</v>
      </c>
      <c r="I15" s="19" t="s">
        <v>586</v>
      </c>
      <c r="J15" s="10" t="s">
        <v>605</v>
      </c>
      <c r="K15" s="10"/>
      <c r="O15" s="165"/>
      <c r="P15" s="165"/>
      <c r="S15" s="165"/>
      <c r="T15" s="165"/>
      <c r="U15" s="165"/>
    </row>
    <row r="16" spans="1:21" s="6" customFormat="1">
      <c r="A16" s="153">
        <f>+Takasbank_AggregatedDataFile!$A$2</f>
        <v>45657</v>
      </c>
      <c r="B16" s="15" t="s">
        <v>469</v>
      </c>
      <c r="C16" s="15" t="s">
        <v>570</v>
      </c>
      <c r="D16" s="6" t="s">
        <v>558</v>
      </c>
      <c r="E16" s="13" t="s">
        <v>747</v>
      </c>
      <c r="F16" s="318">
        <v>1378825396.8253968</v>
      </c>
      <c r="G16" s="318">
        <v>571133333.33333337</v>
      </c>
      <c r="H16" s="24" t="s">
        <v>491</v>
      </c>
      <c r="I16" s="19" t="s">
        <v>586</v>
      </c>
      <c r="J16" s="10" t="s">
        <v>605</v>
      </c>
      <c r="K16" s="10"/>
      <c r="O16" s="165"/>
      <c r="P16" s="165"/>
      <c r="S16" s="165"/>
      <c r="T16" s="165"/>
      <c r="U16" s="165"/>
    </row>
    <row r="17" spans="1:21" s="6" customFormat="1">
      <c r="A17" s="153">
        <f>+Takasbank_AggregatedDataFile!$A$2</f>
        <v>45657</v>
      </c>
      <c r="B17" s="15" t="s">
        <v>469</v>
      </c>
      <c r="C17" s="15" t="s">
        <v>570</v>
      </c>
      <c r="D17" s="6" t="s">
        <v>558</v>
      </c>
      <c r="E17" s="13" t="s">
        <v>552</v>
      </c>
      <c r="F17" s="318">
        <v>50147902809.523766</v>
      </c>
      <c r="G17" s="318">
        <v>21199459055.309498</v>
      </c>
      <c r="H17" s="24" t="s">
        <v>491</v>
      </c>
      <c r="I17" s="19" t="s">
        <v>586</v>
      </c>
      <c r="J17" s="10" t="s">
        <v>605</v>
      </c>
      <c r="K17" s="10"/>
      <c r="O17" s="165"/>
      <c r="P17" s="165"/>
      <c r="S17" s="165"/>
      <c r="T17" s="165"/>
      <c r="U17" s="165"/>
    </row>
    <row r="18" spans="1:21" s="6" customFormat="1">
      <c r="A18" s="153">
        <f>+Takasbank_AggregatedDataFile!$A$2</f>
        <v>45657</v>
      </c>
      <c r="B18" s="15" t="s">
        <v>469</v>
      </c>
      <c r="C18" s="15" t="s">
        <v>595</v>
      </c>
      <c r="D18" s="6" t="s">
        <v>558</v>
      </c>
      <c r="E18" s="13" t="s">
        <v>552</v>
      </c>
      <c r="F18" s="318">
        <v>332923076.92307693</v>
      </c>
      <c r="G18" s="318">
        <v>332923076.92307693</v>
      </c>
      <c r="H18" s="24" t="s">
        <v>491</v>
      </c>
      <c r="I18" s="19" t="s">
        <v>586</v>
      </c>
      <c r="J18" s="10" t="s">
        <v>601</v>
      </c>
      <c r="K18" s="10"/>
      <c r="O18" s="165"/>
      <c r="P18" s="165"/>
    </row>
    <row r="19" spans="1:21">
      <c r="F19" s="304"/>
      <c r="G19" s="304"/>
      <c r="H19" s="87"/>
      <c r="I19" s="157"/>
    </row>
    <row r="20" spans="1:21">
      <c r="F20" s="304"/>
      <c r="G20" s="304"/>
      <c r="H20" s="87"/>
      <c r="I20" s="87"/>
    </row>
    <row r="21" spans="1:21">
      <c r="F21" s="305"/>
      <c r="G21" s="305"/>
      <c r="H21" s="87"/>
      <c r="I21" s="87"/>
    </row>
    <row r="22" spans="1:21">
      <c r="C22" s="279"/>
      <c r="F22" s="304"/>
      <c r="G22" s="304"/>
      <c r="H22" s="87"/>
      <c r="I22" s="87"/>
      <c r="J22" s="36"/>
    </row>
    <row r="23" spans="1:21">
      <c r="C23" s="279"/>
      <c r="F23" s="283"/>
      <c r="G23" s="283"/>
      <c r="H23" s="87"/>
      <c r="J23" s="36"/>
    </row>
    <row r="24" spans="1:21">
      <c r="C24" s="279"/>
      <c r="F24" s="165"/>
      <c r="G24" s="165"/>
      <c r="H24" s="87"/>
      <c r="I24" s="21"/>
      <c r="J24" s="36"/>
    </row>
    <row r="25" spans="1:21">
      <c r="C25" s="280"/>
      <c r="F25" s="165"/>
      <c r="G25" s="165"/>
      <c r="H25" s="87"/>
      <c r="I25" s="21"/>
      <c r="J25" s="36"/>
      <c r="M25" s="6"/>
      <c r="N25" s="6"/>
      <c r="O25" s="165"/>
      <c r="P25" s="3"/>
    </row>
    <row r="26" spans="1:21">
      <c r="F26" s="165"/>
      <c r="G26" s="306"/>
      <c r="H26" s="87"/>
      <c r="J26" s="36"/>
      <c r="M26" s="6"/>
      <c r="N26" s="6"/>
      <c r="O26" s="165"/>
    </row>
    <row r="27" spans="1:21">
      <c r="F27" s="165"/>
      <c r="G27" s="165"/>
      <c r="H27" s="87"/>
      <c r="J27" s="36"/>
      <c r="M27" s="6"/>
      <c r="N27" s="6"/>
      <c r="O27" s="165"/>
      <c r="P27" s="3"/>
    </row>
    <row r="28" spans="1:21">
      <c r="F28" s="281"/>
      <c r="G28" s="281"/>
      <c r="H28" s="87"/>
      <c r="M28" s="6"/>
      <c r="N28" s="6"/>
      <c r="O28" s="165"/>
    </row>
    <row r="29" spans="1:21">
      <c r="F29" s="281"/>
      <c r="G29" s="281"/>
      <c r="H29" s="87"/>
      <c r="M29" s="6"/>
      <c r="N29" s="6"/>
      <c r="O29" s="165"/>
      <c r="P29" s="3"/>
    </row>
    <row r="30" spans="1:21">
      <c r="F30" s="281"/>
      <c r="G30" s="281"/>
      <c r="H30" s="87"/>
      <c r="M30" s="6"/>
      <c r="N30" s="6"/>
      <c r="O30" s="165"/>
    </row>
    <row r="31" spans="1:21">
      <c r="F31" s="281"/>
      <c r="G31" s="304"/>
      <c r="H31" s="87"/>
      <c r="M31" s="6"/>
      <c r="N31" s="6"/>
      <c r="O31" s="165"/>
      <c r="P31" s="3"/>
    </row>
    <row r="32" spans="1:21">
      <c r="F32" s="281"/>
      <c r="G32" s="281"/>
      <c r="H32" s="87"/>
      <c r="M32" s="6"/>
      <c r="N32" s="6"/>
      <c r="O32" s="165"/>
    </row>
    <row r="33" spans="6:16">
      <c r="F33" s="281"/>
      <c r="G33" s="281"/>
      <c r="M33" s="6"/>
      <c r="N33" s="6"/>
      <c r="O33" s="165"/>
      <c r="P33" s="3"/>
    </row>
    <row r="34" spans="6:16">
      <c r="F34" s="281"/>
      <c r="G34" s="281"/>
      <c r="M34" s="6"/>
      <c r="N34" s="6"/>
      <c r="O34" s="165"/>
    </row>
    <row r="35" spans="6:16">
      <c r="F35" s="281"/>
      <c r="G35" s="281"/>
      <c r="I35" s="21"/>
      <c r="M35" s="6"/>
      <c r="N35" s="6"/>
      <c r="O35" s="165"/>
      <c r="P35" s="3"/>
    </row>
    <row r="36" spans="6:16">
      <c r="F36" s="281"/>
      <c r="G36" s="281"/>
      <c r="I36" s="21"/>
      <c r="M36" s="6"/>
      <c r="N36" s="6"/>
      <c r="O36" s="165"/>
    </row>
    <row r="37" spans="6:16">
      <c r="F37" s="281"/>
      <c r="G37" s="281"/>
      <c r="I37" s="21"/>
      <c r="M37" s="6"/>
      <c r="N37" s="6"/>
      <c r="O37" s="165"/>
      <c r="P37" s="3"/>
    </row>
    <row r="38" spans="6:16">
      <c r="F38" s="281"/>
      <c r="G38" s="281"/>
      <c r="I38" s="21"/>
      <c r="M38" s="6"/>
      <c r="N38" s="6"/>
      <c r="O38" s="165"/>
    </row>
    <row r="39" spans="6:16">
      <c r="F39" s="281"/>
      <c r="G39" s="281"/>
      <c r="I39" s="21"/>
      <c r="M39" s="6"/>
      <c r="N39" s="6"/>
      <c r="O39" s="165"/>
      <c r="P39" s="3"/>
    </row>
    <row r="40" spans="6:16">
      <c r="F40" s="282"/>
      <c r="G40" s="281"/>
      <c r="I40" s="21"/>
      <c r="M40" s="6"/>
      <c r="N40" s="6"/>
      <c r="O40" s="165"/>
    </row>
    <row r="41" spans="6:16">
      <c r="F41" s="281"/>
      <c r="G41" s="281"/>
      <c r="I41" s="21"/>
      <c r="J41" s="21"/>
      <c r="P41" s="3"/>
    </row>
    <row r="42" spans="6:16">
      <c r="F42" s="281"/>
      <c r="G42" s="281"/>
      <c r="I42" s="21"/>
      <c r="J42" s="21"/>
    </row>
    <row r="43" spans="6:16">
      <c r="F43" s="281"/>
      <c r="G43" s="281"/>
      <c r="I43" s="21"/>
      <c r="J43" s="21"/>
    </row>
    <row r="44" spans="6:16">
      <c r="F44" s="281"/>
      <c r="G44" s="281"/>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3D97F872-2DE0-4E00-B676-66C7A2679D52}">
      <selection activeCell="A5" sqref="A5:XFD5"/>
      <pageMargins left="0.7" right="0.7" top="0.75" bottom="0.75" header="0.3" footer="0.3"/>
      <pageSetup paperSize="9" orientation="portrait" r:id="rId1"/>
    </customSheetView>
    <customSheetView guid="{554124E1-56DE-415D-BD5B-D93BD8BEA5C0}">
      <selection activeCell="B5" sqref="B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7"/>
  <sheetViews>
    <sheetView workbookViewId="0">
      <selection activeCell="F5" sqref="F5:G10"/>
    </sheetView>
  </sheetViews>
  <sheetFormatPr defaultColWidth="9.42578125" defaultRowHeight="15"/>
  <cols>
    <col min="1" max="1" width="11.42578125" style="88"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65" bestFit="1" customWidth="1"/>
    <col min="10" max="10" width="18" style="165" bestFit="1" customWidth="1"/>
    <col min="11" max="11" width="18.28515625" style="165" bestFit="1" customWidth="1"/>
    <col min="12" max="12" width="17.28515625" style="165" bestFit="1" customWidth="1"/>
    <col min="13" max="16384" width="9.42578125" style="2"/>
  </cols>
  <sheetData>
    <row r="1" spans="1:7">
      <c r="A1" s="88" t="s">
        <v>232</v>
      </c>
      <c r="B1" s="15" t="s">
        <v>468</v>
      </c>
      <c r="C1" s="15" t="s">
        <v>483</v>
      </c>
      <c r="D1" s="6" t="s">
        <v>242</v>
      </c>
      <c r="E1" s="13" t="s">
        <v>308</v>
      </c>
      <c r="F1" s="4" t="s">
        <v>144</v>
      </c>
      <c r="G1" s="4" t="s">
        <v>145</v>
      </c>
    </row>
    <row r="2" spans="1:7" ht="25.5">
      <c r="A2" s="99">
        <f>+Takasbank_AggregatedDataFile!$A$2</f>
        <v>45657</v>
      </c>
      <c r="B2" s="156" t="s">
        <v>469</v>
      </c>
      <c r="C2" s="156" t="s">
        <v>579</v>
      </c>
      <c r="D2" s="26" t="s">
        <v>255</v>
      </c>
      <c r="E2" s="26" t="s">
        <v>552</v>
      </c>
      <c r="F2" s="307">
        <v>73556563782.470001</v>
      </c>
      <c r="G2" s="307">
        <v>433507575670.90076</v>
      </c>
    </row>
    <row r="3" spans="1:7" ht="25.5">
      <c r="A3" s="99">
        <f>+Takasbank_AggregatedDataFile!$A$2</f>
        <v>45657</v>
      </c>
      <c r="B3" s="156" t="s">
        <v>469</v>
      </c>
      <c r="C3" s="156" t="s">
        <v>513</v>
      </c>
      <c r="D3" s="26" t="s">
        <v>255</v>
      </c>
      <c r="E3" s="26" t="s">
        <v>552</v>
      </c>
      <c r="F3" s="307">
        <v>0</v>
      </c>
      <c r="G3" s="307">
        <v>0</v>
      </c>
    </row>
    <row r="4" spans="1:7" ht="25.5">
      <c r="A4" s="99">
        <f>+Takasbank_AggregatedDataFile!$A$2</f>
        <v>45657</v>
      </c>
      <c r="B4" s="156" t="s">
        <v>469</v>
      </c>
      <c r="C4" s="156" t="s">
        <v>514</v>
      </c>
      <c r="D4" s="26" t="s">
        <v>255</v>
      </c>
      <c r="E4" s="26" t="s">
        <v>552</v>
      </c>
      <c r="F4" s="307">
        <v>0</v>
      </c>
      <c r="G4" s="307">
        <v>0</v>
      </c>
    </row>
    <row r="5" spans="1:7" ht="25.5">
      <c r="A5" s="99">
        <f>+Takasbank_AggregatedDataFile!$A$2</f>
        <v>45657</v>
      </c>
      <c r="B5" s="156" t="s">
        <v>469</v>
      </c>
      <c r="C5" s="156" t="s">
        <v>515</v>
      </c>
      <c r="D5" s="26" t="s">
        <v>255</v>
      </c>
      <c r="E5" s="26" t="s">
        <v>552</v>
      </c>
      <c r="F5" s="319">
        <v>115107700592.57156</v>
      </c>
      <c r="G5" s="319">
        <v>22733616051.270153</v>
      </c>
    </row>
    <row r="6" spans="1:7" ht="25.5">
      <c r="A6" s="99">
        <f>+Takasbank_AggregatedDataFile!$A$2</f>
        <v>45657</v>
      </c>
      <c r="B6" s="156" t="s">
        <v>469</v>
      </c>
      <c r="C6" s="156" t="s">
        <v>569</v>
      </c>
      <c r="D6" s="26" t="s">
        <v>255</v>
      </c>
      <c r="E6" s="26" t="s">
        <v>552</v>
      </c>
      <c r="F6" s="320">
        <v>1066660612678.8542</v>
      </c>
      <c r="G6" s="319">
        <v>664475926516.25427</v>
      </c>
    </row>
    <row r="7" spans="1:7" ht="25.5">
      <c r="A7" s="99">
        <f>+Takasbank_AggregatedDataFile!$A$2</f>
        <v>45657</v>
      </c>
      <c r="B7" s="156" t="s">
        <v>469</v>
      </c>
      <c r="C7" s="156" t="s">
        <v>570</v>
      </c>
      <c r="D7" s="26" t="s">
        <v>255</v>
      </c>
      <c r="E7" s="26" t="s">
        <v>802</v>
      </c>
      <c r="F7" s="319">
        <v>64857142.857142992</v>
      </c>
      <c r="G7" s="319">
        <v>72893650.793650672</v>
      </c>
    </row>
    <row r="8" spans="1:7" ht="25.5">
      <c r="A8" s="99">
        <f>+Takasbank_AggregatedDataFile!$A$2</f>
        <v>45657</v>
      </c>
      <c r="B8" s="156" t="s">
        <v>469</v>
      </c>
      <c r="C8" s="156" t="s">
        <v>570</v>
      </c>
      <c r="D8" s="26" t="s">
        <v>255</v>
      </c>
      <c r="E8" s="26" t="s">
        <v>747</v>
      </c>
      <c r="F8" s="319">
        <v>1378825396.8253968</v>
      </c>
      <c r="G8" s="319">
        <v>571133333.33333337</v>
      </c>
    </row>
    <row r="9" spans="1:7" ht="25.5">
      <c r="A9" s="99">
        <f>+Takasbank_AggregatedDataFile!$A$2</f>
        <v>45657</v>
      </c>
      <c r="B9" s="156" t="s">
        <v>469</v>
      </c>
      <c r="C9" s="156" t="s">
        <v>570</v>
      </c>
      <c r="D9" s="26" t="s">
        <v>255</v>
      </c>
      <c r="E9" s="26" t="s">
        <v>552</v>
      </c>
      <c r="F9" s="319">
        <v>50147902809.523766</v>
      </c>
      <c r="G9" s="319">
        <v>21199459055.309498</v>
      </c>
    </row>
    <row r="10" spans="1:7" ht="25.5">
      <c r="A10" s="99">
        <f>+Takasbank_AggregatedDataFile!$A$2</f>
        <v>45657</v>
      </c>
      <c r="B10" s="156" t="s">
        <v>469</v>
      </c>
      <c r="C10" s="156" t="s">
        <v>595</v>
      </c>
      <c r="D10" s="26" t="s">
        <v>255</v>
      </c>
      <c r="E10" s="26" t="s">
        <v>552</v>
      </c>
      <c r="F10" s="319">
        <v>332923076.92307693</v>
      </c>
      <c r="G10" s="319">
        <v>332923076.92307693</v>
      </c>
    </row>
    <row r="17" spans="6:7">
      <c r="F17" s="303"/>
      <c r="G17" s="303"/>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D2" sqref="D2"/>
    </sheetView>
  </sheetViews>
  <sheetFormatPr defaultColWidth="9.28515625" defaultRowHeight="15"/>
  <cols>
    <col min="1" max="1" width="13.42578125" style="252" bestFit="1" customWidth="1"/>
    <col min="2" max="2" width="15" style="252" bestFit="1" customWidth="1"/>
    <col min="3" max="3" width="12.42578125" style="250" bestFit="1" customWidth="1"/>
    <col min="4" max="4" width="15" style="235" bestFit="1" customWidth="1"/>
    <col min="5" max="5" width="11.42578125" style="51" bestFit="1" customWidth="1"/>
    <col min="6" max="6" width="60.42578125" style="235" bestFit="1" customWidth="1"/>
    <col min="7" max="16384" width="9.28515625" style="51"/>
  </cols>
  <sheetData>
    <row r="1" spans="1:6">
      <c r="A1" s="246" t="s">
        <v>232</v>
      </c>
      <c r="B1" s="246" t="s">
        <v>720</v>
      </c>
      <c r="C1" s="247" t="s">
        <v>683</v>
      </c>
      <c r="D1" s="248" t="s">
        <v>721</v>
      </c>
      <c r="E1" s="248" t="s">
        <v>722</v>
      </c>
      <c r="F1" s="248" t="s">
        <v>723</v>
      </c>
    </row>
    <row r="2" spans="1:6">
      <c r="A2" s="249">
        <v>43921</v>
      </c>
      <c r="B2" s="249">
        <v>43924</v>
      </c>
      <c r="C2" s="250" t="s">
        <v>28</v>
      </c>
      <c r="D2" s="235" t="s">
        <v>724</v>
      </c>
      <c r="E2" s="235" t="s">
        <v>725</v>
      </c>
      <c r="F2" s="235" t="s">
        <v>726</v>
      </c>
    </row>
    <row r="3" spans="1:6">
      <c r="A3" s="249">
        <v>43921</v>
      </c>
      <c r="B3" s="249">
        <v>43926</v>
      </c>
      <c r="C3" s="250" t="s">
        <v>46</v>
      </c>
      <c r="D3" s="235" t="s">
        <v>724</v>
      </c>
      <c r="E3" s="235" t="s">
        <v>725</v>
      </c>
      <c r="F3" s="235" t="s">
        <v>726</v>
      </c>
    </row>
    <row r="4" spans="1:6">
      <c r="A4" s="249">
        <v>43921</v>
      </c>
      <c r="B4" s="249">
        <v>43935</v>
      </c>
      <c r="C4" s="251" t="s">
        <v>187</v>
      </c>
      <c r="D4" s="235" t="s">
        <v>724</v>
      </c>
      <c r="E4" s="235" t="s">
        <v>725</v>
      </c>
      <c r="F4" s="235" t="s">
        <v>726</v>
      </c>
    </row>
    <row r="5" spans="1:6">
      <c r="A5" s="249">
        <v>43921</v>
      </c>
      <c r="B5" s="249">
        <v>43935</v>
      </c>
      <c r="C5" s="251" t="s">
        <v>24</v>
      </c>
      <c r="D5" s="235" t="s">
        <v>724</v>
      </c>
      <c r="E5" s="235" t="s">
        <v>725</v>
      </c>
      <c r="F5" s="235" t="s">
        <v>726</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C2" activePane="bottomRight" state="frozen"/>
      <selection pane="topRight"/>
      <selection pane="bottomLeft"/>
      <selection pane="bottomRight" activeCell="C2" sqref="C2"/>
    </sheetView>
  </sheetViews>
  <sheetFormatPr defaultColWidth="9.28515625" defaultRowHeight="15"/>
  <cols>
    <col min="1" max="1" width="20.5703125" style="276" bestFit="1" customWidth="1"/>
    <col min="2" max="2" width="18.7109375" style="267" bestFit="1" customWidth="1"/>
    <col min="3" max="3" width="33.7109375" style="277" customWidth="1"/>
    <col min="4" max="4" width="48.5703125" style="277" customWidth="1"/>
    <col min="5" max="5" width="26.42578125" style="277" bestFit="1" customWidth="1"/>
    <col min="6" max="6" width="23" style="267" customWidth="1"/>
    <col min="7" max="7" width="35.28515625" style="267" customWidth="1"/>
    <col min="8" max="8" width="18.5703125" style="267" customWidth="1"/>
    <col min="9" max="9" width="17.42578125" style="267" customWidth="1"/>
    <col min="10" max="10" width="35" style="277" bestFit="1" customWidth="1"/>
    <col min="11" max="11" width="38.42578125" style="277" customWidth="1"/>
    <col min="12" max="12" width="60.5703125" style="277" customWidth="1"/>
    <col min="13" max="13" width="31" style="267" bestFit="1" customWidth="1"/>
    <col min="14" max="14" width="14.42578125" style="267" bestFit="1" customWidth="1"/>
    <col min="15" max="15" width="13.28515625" style="267" bestFit="1" customWidth="1"/>
    <col min="16" max="16" width="35" style="267" bestFit="1" customWidth="1"/>
    <col min="17" max="17" width="38.28515625" style="267" customWidth="1"/>
    <col min="18" max="18" width="60.5703125" style="267" customWidth="1"/>
    <col min="19" max="19" width="31" style="267" customWidth="1"/>
    <col min="20" max="20" width="14.42578125" style="267" customWidth="1"/>
    <col min="21" max="21" width="13.28515625" style="267" bestFit="1" customWidth="1"/>
    <col min="22" max="22" width="39.5703125" style="267" customWidth="1"/>
    <col min="23" max="23" width="56.5703125" style="267" bestFit="1" customWidth="1"/>
    <col min="24" max="24" width="60.5703125" style="267" customWidth="1"/>
    <col min="25" max="16384" width="9.28515625" style="267"/>
  </cols>
  <sheetData>
    <row r="1" spans="1:24" s="258" customFormat="1" ht="21">
      <c r="A1" s="253" t="s">
        <v>232</v>
      </c>
      <c r="B1" s="254" t="s">
        <v>683</v>
      </c>
      <c r="C1" s="255" t="s">
        <v>682</v>
      </c>
      <c r="D1" s="255" t="s">
        <v>684</v>
      </c>
      <c r="E1" s="255" t="s">
        <v>686</v>
      </c>
      <c r="F1" s="256" t="s">
        <v>727</v>
      </c>
      <c r="G1" s="256" t="s">
        <v>728</v>
      </c>
      <c r="H1" s="256" t="s">
        <v>729</v>
      </c>
      <c r="I1" s="256" t="s">
        <v>730</v>
      </c>
      <c r="J1" s="257" t="s">
        <v>731</v>
      </c>
      <c r="K1" s="257" t="s">
        <v>732</v>
      </c>
      <c r="L1" s="257" t="s">
        <v>733</v>
      </c>
      <c r="M1" s="256" t="s">
        <v>734</v>
      </c>
      <c r="N1" s="256" t="s">
        <v>735</v>
      </c>
      <c r="O1" s="256" t="s">
        <v>736</v>
      </c>
      <c r="P1" s="257" t="s">
        <v>737</v>
      </c>
      <c r="Q1" s="257" t="s">
        <v>738</v>
      </c>
      <c r="R1" s="257" t="s">
        <v>739</v>
      </c>
      <c r="S1" s="256" t="s">
        <v>740</v>
      </c>
      <c r="T1" s="256" t="s">
        <v>741</v>
      </c>
      <c r="U1" s="256" t="s">
        <v>742</v>
      </c>
      <c r="V1" s="257" t="s">
        <v>743</v>
      </c>
      <c r="W1" s="257" t="s">
        <v>744</v>
      </c>
      <c r="X1" s="257" t="s">
        <v>745</v>
      </c>
    </row>
    <row r="2" spans="1:24" ht="75">
      <c r="A2" s="259">
        <v>43921</v>
      </c>
      <c r="B2" s="260" t="s">
        <v>8</v>
      </c>
      <c r="C2" s="261" t="s">
        <v>391</v>
      </c>
      <c r="D2" s="261" t="s">
        <v>302</v>
      </c>
      <c r="E2" s="261" t="s">
        <v>489</v>
      </c>
      <c r="F2" s="262" t="s">
        <v>746</v>
      </c>
      <c r="G2" s="262"/>
      <c r="H2" s="262" t="s">
        <v>747</v>
      </c>
      <c r="I2" s="263" t="s">
        <v>452</v>
      </c>
      <c r="J2" s="264"/>
      <c r="K2" s="265">
        <v>100000</v>
      </c>
      <c r="L2" s="266" t="str">
        <f>VLOOKUP($B2,QualitativeNotes!B:C,2,FALSE)</f>
        <v>Specific details in relation to principle disclosure.
If not applicable, please insert "N/A".</v>
      </c>
      <c r="M2" s="262"/>
      <c r="N2" s="262" t="s">
        <v>747</v>
      </c>
      <c r="O2" s="263" t="s">
        <v>452</v>
      </c>
      <c r="P2" s="264"/>
      <c r="Q2" s="265">
        <v>100000</v>
      </c>
      <c r="R2" s="266" t="str">
        <f>VLOOKUP($B2,QualitativeNotes!B:C,2,FALSE)</f>
        <v>Specific details in relation to principle disclosure.
If not applicable, please insert "N/A".</v>
      </c>
      <c r="S2" s="262"/>
      <c r="T2" s="262" t="s">
        <v>747</v>
      </c>
      <c r="U2" s="263" t="s">
        <v>452</v>
      </c>
      <c r="V2" s="264"/>
      <c r="W2" s="265">
        <v>100000</v>
      </c>
      <c r="X2" s="266" t="str">
        <f>VLOOKUP($B2,QualitativeNotes!B:C,2,FALSE)</f>
        <v>Specific details in relation to principle disclosure.
If not applicable, please insert "N/A".</v>
      </c>
    </row>
    <row r="3" spans="1:24" ht="75">
      <c r="A3" s="259">
        <v>43921</v>
      </c>
      <c r="B3" s="260" t="s">
        <v>9</v>
      </c>
      <c r="C3" s="261" t="s">
        <v>391</v>
      </c>
      <c r="D3" s="261" t="s">
        <v>303</v>
      </c>
      <c r="E3" s="261" t="s">
        <v>489</v>
      </c>
      <c r="F3" s="262" t="s">
        <v>746</v>
      </c>
      <c r="G3" s="262"/>
      <c r="H3" s="262" t="s">
        <v>747</v>
      </c>
      <c r="I3" s="263" t="s">
        <v>452</v>
      </c>
      <c r="J3" s="264"/>
      <c r="K3" s="265">
        <v>100000</v>
      </c>
      <c r="L3" s="266" t="str">
        <f>VLOOKUP(B3,QualitativeNotes!B:C,2,FALSE)</f>
        <v>N/A</v>
      </c>
      <c r="M3" s="262"/>
      <c r="N3" s="262" t="s">
        <v>747</v>
      </c>
      <c r="O3" s="263" t="s">
        <v>452</v>
      </c>
      <c r="P3" s="264"/>
      <c r="Q3" s="265">
        <v>100000</v>
      </c>
      <c r="R3" s="266" t="str">
        <f>VLOOKUP($B3,QualitativeNotes!B:C,2,FALSE)</f>
        <v>N/A</v>
      </c>
      <c r="S3" s="262"/>
      <c r="T3" s="262" t="s">
        <v>747</v>
      </c>
      <c r="U3" s="263" t="s">
        <v>452</v>
      </c>
      <c r="V3" s="264"/>
      <c r="W3" s="265">
        <v>100000</v>
      </c>
      <c r="X3" s="266" t="str">
        <f>VLOOKUP($B3,QualitativeNotes!B:C,2,FALSE)</f>
        <v>N/A</v>
      </c>
    </row>
    <row r="4" spans="1:24" ht="75">
      <c r="A4" s="259">
        <v>43921</v>
      </c>
      <c r="B4" s="260" t="s">
        <v>10</v>
      </c>
      <c r="C4" s="261" t="s">
        <v>391</v>
      </c>
      <c r="D4" s="261" t="s">
        <v>304</v>
      </c>
      <c r="E4" s="261" t="s">
        <v>489</v>
      </c>
      <c r="F4" s="262" t="s">
        <v>746</v>
      </c>
      <c r="G4" s="262"/>
      <c r="H4" s="262" t="s">
        <v>747</v>
      </c>
      <c r="I4" s="263" t="s">
        <v>452</v>
      </c>
      <c r="J4" s="264"/>
      <c r="K4" s="265">
        <v>100000</v>
      </c>
      <c r="L4" s="266" t="str">
        <f>VLOOKUP(B4,QualitativeNotes!B:C,2,FALSE)</f>
        <v>N/A</v>
      </c>
      <c r="M4" s="262"/>
      <c r="N4" s="262" t="s">
        <v>747</v>
      </c>
      <c r="O4" s="263" t="s">
        <v>452</v>
      </c>
      <c r="P4" s="264"/>
      <c r="Q4" s="265">
        <v>100000</v>
      </c>
      <c r="R4" s="266" t="str">
        <f>VLOOKUP($B4,QualitativeNotes!B:C,2,FALSE)</f>
        <v>N/A</v>
      </c>
      <c r="S4" s="262"/>
      <c r="T4" s="262" t="s">
        <v>747</v>
      </c>
      <c r="U4" s="263" t="s">
        <v>452</v>
      </c>
      <c r="V4" s="264"/>
      <c r="W4" s="265">
        <v>100000</v>
      </c>
      <c r="X4" s="266" t="str">
        <f>VLOOKUP($B4,QualitativeNotes!B:C,2,FALSE)</f>
        <v>N/A</v>
      </c>
    </row>
    <row r="5" spans="1:24" ht="75">
      <c r="A5" s="259">
        <v>43921</v>
      </c>
      <c r="B5" s="260" t="s">
        <v>11</v>
      </c>
      <c r="C5" s="261" t="s">
        <v>391</v>
      </c>
      <c r="D5" s="261" t="s">
        <v>305</v>
      </c>
      <c r="E5" s="261" t="s">
        <v>489</v>
      </c>
      <c r="F5" s="262" t="s">
        <v>746</v>
      </c>
      <c r="G5" s="262"/>
      <c r="H5" s="262" t="s">
        <v>747</v>
      </c>
      <c r="I5" s="263" t="s">
        <v>452</v>
      </c>
      <c r="J5" s="264"/>
      <c r="K5" s="265">
        <v>100000</v>
      </c>
      <c r="L5" s="266" t="str">
        <f>VLOOKUP(B5,QualitativeNotes!B:C,2,FALSE)</f>
        <v>N/A</v>
      </c>
      <c r="M5" s="262"/>
      <c r="N5" s="262" t="s">
        <v>747</v>
      </c>
      <c r="O5" s="263" t="s">
        <v>452</v>
      </c>
      <c r="P5" s="264"/>
      <c r="Q5" s="265">
        <v>100000</v>
      </c>
      <c r="R5" s="266" t="str">
        <f>VLOOKUP($B5,QualitativeNotes!B:C,2,FALSE)</f>
        <v>N/A</v>
      </c>
      <c r="S5" s="262"/>
      <c r="T5" s="262" t="s">
        <v>747</v>
      </c>
      <c r="U5" s="263" t="s">
        <v>452</v>
      </c>
      <c r="V5" s="264"/>
      <c r="W5" s="265">
        <v>100000</v>
      </c>
      <c r="X5" s="266" t="str">
        <f>VLOOKUP($B5,QualitativeNotes!B:C,2,FALSE)</f>
        <v>N/A</v>
      </c>
    </row>
    <row r="6" spans="1:24" ht="75">
      <c r="A6" s="259">
        <v>43921</v>
      </c>
      <c r="B6" s="260" t="s">
        <v>12</v>
      </c>
      <c r="C6" s="261" t="s">
        <v>391</v>
      </c>
      <c r="D6" s="261" t="s">
        <v>306</v>
      </c>
      <c r="E6" s="261" t="s">
        <v>489</v>
      </c>
      <c r="F6" s="262" t="s">
        <v>746</v>
      </c>
      <c r="G6" s="262"/>
      <c r="H6" s="262" t="s">
        <v>747</v>
      </c>
      <c r="I6" s="263" t="s">
        <v>452</v>
      </c>
      <c r="J6" s="264"/>
      <c r="K6" s="265">
        <v>100000</v>
      </c>
      <c r="L6" s="266" t="str">
        <f>VLOOKUP(B6,QualitativeNotes!B:C,2,FALSE)</f>
        <v>Calculated by multiplying the Market value of the collateral with the related haircut for the commodity. After the multipication, if the group and sub-group limits are exceeded, the amount is capped by these limits.</v>
      </c>
      <c r="M6" s="262"/>
      <c r="N6" s="262" t="s">
        <v>747</v>
      </c>
      <c r="O6" s="263" t="s">
        <v>452</v>
      </c>
      <c r="P6" s="264"/>
      <c r="Q6" s="265">
        <v>100000</v>
      </c>
      <c r="R6" s="266" t="str">
        <f>VLOOKUP($B6,QualitativeNotes!B:C,2,FALSE)</f>
        <v>Calculated by multiplying the Market value of the collateral with the related haircut for the commodity. After the multipication, if the group and sub-group limits are exceeded, the amount is capped by these limits.</v>
      </c>
      <c r="S6" s="262"/>
      <c r="T6" s="262" t="s">
        <v>747</v>
      </c>
      <c r="U6" s="263" t="s">
        <v>452</v>
      </c>
      <c r="V6" s="264"/>
      <c r="W6" s="265">
        <v>100000</v>
      </c>
      <c r="X6" s="266"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59">
        <v>43921</v>
      </c>
      <c r="B7" s="260" t="s">
        <v>13</v>
      </c>
      <c r="C7" s="261" t="s">
        <v>391</v>
      </c>
      <c r="D7" s="261" t="s">
        <v>307</v>
      </c>
      <c r="E7" s="261" t="s">
        <v>489</v>
      </c>
      <c r="F7" s="262" t="s">
        <v>746</v>
      </c>
      <c r="G7" s="262"/>
      <c r="H7" s="262" t="s">
        <v>747</v>
      </c>
      <c r="I7" s="263" t="s">
        <v>452</v>
      </c>
      <c r="J7" s="264"/>
      <c r="K7" s="265">
        <v>100000</v>
      </c>
      <c r="L7" s="266" t="str">
        <f>VLOOKUP(B7,QualitativeNotes!B:C,2,FALSE)</f>
        <v>N/A</v>
      </c>
      <c r="M7" s="262"/>
      <c r="N7" s="262" t="s">
        <v>747</v>
      </c>
      <c r="O7" s="263" t="s">
        <v>452</v>
      </c>
      <c r="P7" s="264"/>
      <c r="Q7" s="265">
        <v>100000</v>
      </c>
      <c r="R7" s="266" t="str">
        <f>VLOOKUP($B7,QualitativeNotes!B:C,2,FALSE)</f>
        <v>N/A</v>
      </c>
      <c r="S7" s="262"/>
      <c r="T7" s="262" t="s">
        <v>747</v>
      </c>
      <c r="U7" s="263" t="s">
        <v>452</v>
      </c>
      <c r="V7" s="264"/>
      <c r="W7" s="265">
        <v>100000</v>
      </c>
      <c r="X7" s="266" t="str">
        <f>VLOOKUP($B7,QualitativeNotes!B:C,2,FALSE)</f>
        <v>N/A</v>
      </c>
    </row>
    <row r="8" spans="1:24" ht="75">
      <c r="A8" s="259">
        <v>43921</v>
      </c>
      <c r="B8" s="260" t="s">
        <v>14</v>
      </c>
      <c r="C8" s="261" t="s">
        <v>391</v>
      </c>
      <c r="D8" s="261" t="s">
        <v>301</v>
      </c>
      <c r="E8" s="261" t="s">
        <v>489</v>
      </c>
      <c r="F8" s="262" t="s">
        <v>746</v>
      </c>
      <c r="G8" s="262"/>
      <c r="H8" s="262" t="s">
        <v>747</v>
      </c>
      <c r="I8" s="263" t="s">
        <v>452</v>
      </c>
      <c r="J8" s="264"/>
      <c r="K8" s="265">
        <v>100000</v>
      </c>
      <c r="L8" s="266" t="str">
        <f>VLOOKUP(B8,QualitativeNotes!B:C,2,FALSE)</f>
        <v>N/A</v>
      </c>
      <c r="M8" s="262"/>
      <c r="N8" s="262" t="s">
        <v>747</v>
      </c>
      <c r="O8" s="263" t="s">
        <v>452</v>
      </c>
      <c r="P8" s="264"/>
      <c r="Q8" s="265">
        <v>100000</v>
      </c>
      <c r="R8" s="266" t="str">
        <f>VLOOKUP($B8,QualitativeNotes!B:C,2,FALSE)</f>
        <v>N/A</v>
      </c>
      <c r="S8" s="262"/>
      <c r="T8" s="262" t="s">
        <v>747</v>
      </c>
      <c r="U8" s="263" t="s">
        <v>452</v>
      </c>
      <c r="V8" s="264"/>
      <c r="W8" s="265">
        <v>100000</v>
      </c>
      <c r="X8" s="266" t="str">
        <f>VLOOKUP($B8,QualitativeNotes!B:C,2,FALSE)</f>
        <v>N/A</v>
      </c>
    </row>
    <row r="9" spans="1:24" ht="75">
      <c r="A9" s="259">
        <v>43921</v>
      </c>
      <c r="B9" s="260" t="s">
        <v>15</v>
      </c>
      <c r="C9" s="261" t="s">
        <v>391</v>
      </c>
      <c r="D9" s="261" t="s">
        <v>300</v>
      </c>
      <c r="E9" s="261" t="s">
        <v>489</v>
      </c>
      <c r="F9" s="262" t="s">
        <v>746</v>
      </c>
      <c r="G9" s="262"/>
      <c r="H9" s="262" t="s">
        <v>747</v>
      </c>
      <c r="I9" s="263" t="s">
        <v>452</v>
      </c>
      <c r="J9" s="264"/>
      <c r="K9" s="265">
        <v>100000</v>
      </c>
      <c r="L9" s="266" t="str">
        <f>VLOOKUP(B9,QualitativeNotes!B:C,2,FALSE)</f>
        <v>N/A</v>
      </c>
      <c r="M9" s="262"/>
      <c r="N9" s="262" t="s">
        <v>747</v>
      </c>
      <c r="O9" s="263" t="s">
        <v>452</v>
      </c>
      <c r="P9" s="264"/>
      <c r="Q9" s="265">
        <v>100000</v>
      </c>
      <c r="R9" s="266" t="str">
        <f>VLOOKUP($B9,QualitativeNotes!B:C,2,FALSE)</f>
        <v>N/A</v>
      </c>
      <c r="S9" s="262"/>
      <c r="T9" s="262" t="s">
        <v>747</v>
      </c>
      <c r="U9" s="263" t="s">
        <v>452</v>
      </c>
      <c r="V9" s="264"/>
      <c r="W9" s="265">
        <v>100000</v>
      </c>
      <c r="X9" s="266" t="str">
        <f>VLOOKUP($B9,QualitativeNotes!B:C,2,FALSE)</f>
        <v>N/A</v>
      </c>
    </row>
    <row r="10" spans="1:24" ht="105">
      <c r="A10" s="259">
        <v>43921</v>
      </c>
      <c r="B10" s="260" t="s">
        <v>16</v>
      </c>
      <c r="C10" s="261" t="s">
        <v>391</v>
      </c>
      <c r="D10" s="261" t="s">
        <v>299</v>
      </c>
      <c r="E10" s="261" t="s">
        <v>417</v>
      </c>
      <c r="F10" s="262" t="s">
        <v>746</v>
      </c>
      <c r="G10" s="262"/>
      <c r="H10" s="262" t="s">
        <v>747</v>
      </c>
      <c r="I10" s="263" t="s">
        <v>452</v>
      </c>
      <c r="J10" s="264"/>
      <c r="K10" s="268" t="s">
        <v>748</v>
      </c>
      <c r="L10" s="266" t="str">
        <f>VLOOKUP(B10,QualitativeNotes!B:C,2,FALSE)</f>
        <v>N/A</v>
      </c>
      <c r="M10" s="262"/>
      <c r="N10" s="262" t="s">
        <v>747</v>
      </c>
      <c r="O10" s="263" t="s">
        <v>452</v>
      </c>
      <c r="P10" s="264"/>
      <c r="Q10" s="268" t="s">
        <v>748</v>
      </c>
      <c r="R10" s="266" t="str">
        <f>VLOOKUP($B10,QualitativeNotes!B:C,2,FALSE)</f>
        <v>N/A</v>
      </c>
      <c r="S10" s="262"/>
      <c r="T10" s="262" t="s">
        <v>747</v>
      </c>
      <c r="U10" s="263" t="s">
        <v>452</v>
      </c>
      <c r="V10" s="264"/>
      <c r="W10" s="268" t="s">
        <v>748</v>
      </c>
      <c r="X10" s="266" t="str">
        <f>VLOOKUP($B10,QualitativeNotes!B:C,2,FALSE)</f>
        <v>N/A</v>
      </c>
    </row>
    <row r="11" spans="1:24" ht="75">
      <c r="A11" s="259">
        <v>43921</v>
      </c>
      <c r="B11" s="260" t="s">
        <v>17</v>
      </c>
      <c r="C11" s="261" t="s">
        <v>391</v>
      </c>
      <c r="D11" s="261" t="s">
        <v>298</v>
      </c>
      <c r="E11" s="261" t="s">
        <v>489</v>
      </c>
      <c r="F11" s="262" t="s">
        <v>746</v>
      </c>
      <c r="G11" s="262"/>
      <c r="H11" s="262" t="s">
        <v>747</v>
      </c>
      <c r="I11" s="263" t="s">
        <v>452</v>
      </c>
      <c r="J11" s="264"/>
      <c r="K11" s="265">
        <v>100000</v>
      </c>
      <c r="L11" s="266" t="str">
        <f>VLOOKUP(B11,QualitativeNotes!B:C,2,FALSE)</f>
        <v>N/A</v>
      </c>
      <c r="M11" s="262"/>
      <c r="N11" s="262" t="s">
        <v>747</v>
      </c>
      <c r="O11" s="263" t="s">
        <v>452</v>
      </c>
      <c r="P11" s="264"/>
      <c r="Q11" s="265">
        <v>100000</v>
      </c>
      <c r="R11" s="266" t="str">
        <f>VLOOKUP($B11,QualitativeNotes!B:C,2,FALSE)</f>
        <v>N/A</v>
      </c>
      <c r="S11" s="262"/>
      <c r="T11" s="262" t="s">
        <v>747</v>
      </c>
      <c r="U11" s="263" t="s">
        <v>452</v>
      </c>
      <c r="V11" s="264"/>
      <c r="W11" s="265">
        <v>100000</v>
      </c>
      <c r="X11" s="266" t="str">
        <f>VLOOKUP($B11,QualitativeNotes!B:C,2,FALSE)</f>
        <v>N/A</v>
      </c>
    </row>
    <row r="12" spans="1:24" ht="45">
      <c r="A12" s="259">
        <v>43921</v>
      </c>
      <c r="B12" s="260" t="s">
        <v>7</v>
      </c>
      <c r="C12" s="261" t="s">
        <v>199</v>
      </c>
      <c r="D12" s="261" t="s">
        <v>0</v>
      </c>
      <c r="E12" s="261" t="s">
        <v>482</v>
      </c>
      <c r="F12" s="262" t="s">
        <v>746</v>
      </c>
      <c r="G12" s="262"/>
      <c r="H12" s="262" t="s">
        <v>747</v>
      </c>
      <c r="I12" s="263" t="s">
        <v>452</v>
      </c>
      <c r="J12" s="264"/>
      <c r="K12" s="265">
        <v>100000</v>
      </c>
      <c r="L12" s="266" t="str">
        <f>VLOOKUP(B12,QualitativeNotes!B:C,2,FALSE)</f>
        <v>N/A</v>
      </c>
      <c r="M12" s="262"/>
      <c r="N12" s="262" t="s">
        <v>747</v>
      </c>
      <c r="O12" s="263" t="s">
        <v>452</v>
      </c>
      <c r="P12" s="264"/>
      <c r="Q12" s="265">
        <v>100000</v>
      </c>
      <c r="R12" s="266" t="str">
        <f>VLOOKUP($B12,QualitativeNotes!B:C,2,FALSE)</f>
        <v>N/A</v>
      </c>
      <c r="S12" s="262"/>
      <c r="T12" s="262" t="s">
        <v>747</v>
      </c>
      <c r="U12" s="263" t="s">
        <v>452</v>
      </c>
      <c r="V12" s="264"/>
      <c r="W12" s="265">
        <v>100000</v>
      </c>
      <c r="X12" s="266" t="str">
        <f>VLOOKUP($B12,QualitativeNotes!B:C,2,FALSE)</f>
        <v>N/A</v>
      </c>
    </row>
    <row r="13" spans="1:24" ht="75">
      <c r="A13" s="259">
        <v>43921</v>
      </c>
      <c r="B13" s="260" t="s">
        <v>18</v>
      </c>
      <c r="C13" s="261" t="s">
        <v>200</v>
      </c>
      <c r="D13" s="261" t="s">
        <v>330</v>
      </c>
      <c r="E13" s="261" t="s">
        <v>489</v>
      </c>
      <c r="F13" s="262" t="s">
        <v>746</v>
      </c>
      <c r="G13" s="262"/>
      <c r="H13" s="262" t="s">
        <v>747</v>
      </c>
      <c r="I13" s="263" t="s">
        <v>452</v>
      </c>
      <c r="J13" s="264" t="s">
        <v>749</v>
      </c>
      <c r="K13" s="265">
        <v>100000</v>
      </c>
      <c r="L13" s="266" t="str">
        <f>VLOOKUP(B13,QualitativeNotes!B:C,2,FALSE)</f>
        <v>N/A</v>
      </c>
      <c r="M13" s="262"/>
      <c r="N13" s="262" t="s">
        <v>747</v>
      </c>
      <c r="O13" s="263" t="s">
        <v>452</v>
      </c>
      <c r="P13" s="264" t="s">
        <v>749</v>
      </c>
      <c r="Q13" s="265">
        <v>100000</v>
      </c>
      <c r="R13" s="266" t="str">
        <f>VLOOKUP($B13,QualitativeNotes!B:C,2,FALSE)</f>
        <v>N/A</v>
      </c>
      <c r="S13" s="262"/>
      <c r="T13" s="262" t="s">
        <v>747</v>
      </c>
      <c r="U13" s="263" t="s">
        <v>452</v>
      </c>
      <c r="V13" s="264" t="s">
        <v>749</v>
      </c>
      <c r="W13" s="265">
        <v>100000</v>
      </c>
      <c r="X13" s="266" t="str">
        <f>VLOOKUP($B13,QualitativeNotes!B:C,2,FALSE)</f>
        <v>N/A</v>
      </c>
    </row>
    <row r="14" spans="1:24" ht="75">
      <c r="A14" s="259">
        <v>43921</v>
      </c>
      <c r="B14" s="260" t="s">
        <v>18</v>
      </c>
      <c r="C14" s="261" t="s">
        <v>200</v>
      </c>
      <c r="D14" s="261" t="s">
        <v>330</v>
      </c>
      <c r="E14" s="261" t="s">
        <v>489</v>
      </c>
      <c r="F14" s="262" t="s">
        <v>746</v>
      </c>
      <c r="G14" s="262"/>
      <c r="H14" s="262" t="s">
        <v>747</v>
      </c>
      <c r="I14" s="263" t="s">
        <v>452</v>
      </c>
      <c r="J14" s="264" t="s">
        <v>750</v>
      </c>
      <c r="K14" s="265">
        <v>100000</v>
      </c>
      <c r="L14" s="266" t="str">
        <f>VLOOKUP(B14,QualitativeNotes!B:C,2,FALSE)</f>
        <v>N/A</v>
      </c>
      <c r="M14" s="262"/>
      <c r="N14" s="262" t="s">
        <v>747</v>
      </c>
      <c r="O14" s="263" t="s">
        <v>452</v>
      </c>
      <c r="P14" s="264" t="s">
        <v>750</v>
      </c>
      <c r="Q14" s="265">
        <v>100000</v>
      </c>
      <c r="R14" s="266" t="str">
        <f>VLOOKUP($B14,QualitativeNotes!B:C,2,FALSE)</f>
        <v>N/A</v>
      </c>
      <c r="S14" s="262"/>
      <c r="T14" s="262" t="s">
        <v>747</v>
      </c>
      <c r="U14" s="263" t="s">
        <v>452</v>
      </c>
      <c r="V14" s="264" t="s">
        <v>750</v>
      </c>
      <c r="W14" s="265">
        <v>100000</v>
      </c>
      <c r="X14" s="266" t="str">
        <f>VLOOKUP($B14,QualitativeNotes!B:C,2,FALSE)</f>
        <v>N/A</v>
      </c>
    </row>
    <row r="15" spans="1:24" ht="75">
      <c r="A15" s="259">
        <v>43921</v>
      </c>
      <c r="B15" s="260" t="s">
        <v>19</v>
      </c>
      <c r="C15" s="261" t="s">
        <v>200</v>
      </c>
      <c r="D15" s="261" t="s">
        <v>331</v>
      </c>
      <c r="E15" s="261" t="s">
        <v>489</v>
      </c>
      <c r="F15" s="262" t="s">
        <v>746</v>
      </c>
      <c r="G15" s="262"/>
      <c r="H15" s="262" t="s">
        <v>747</v>
      </c>
      <c r="I15" s="263" t="s">
        <v>452</v>
      </c>
      <c r="J15" s="264" t="s">
        <v>749</v>
      </c>
      <c r="K15" s="265">
        <v>100000</v>
      </c>
      <c r="L15" s="266" t="str">
        <f>VLOOKUP(B15,QualitativeNotes!B:C,2,FALSE)</f>
        <v>N/A</v>
      </c>
      <c r="M15" s="262"/>
      <c r="N15" s="262" t="s">
        <v>747</v>
      </c>
      <c r="O15" s="263" t="s">
        <v>452</v>
      </c>
      <c r="P15" s="264" t="s">
        <v>749</v>
      </c>
      <c r="Q15" s="265">
        <v>100000</v>
      </c>
      <c r="R15" s="266" t="str">
        <f>VLOOKUP($B15,QualitativeNotes!B:C,2,FALSE)</f>
        <v>N/A</v>
      </c>
      <c r="S15" s="262"/>
      <c r="T15" s="262" t="s">
        <v>747</v>
      </c>
      <c r="U15" s="263" t="s">
        <v>452</v>
      </c>
      <c r="V15" s="264" t="s">
        <v>749</v>
      </c>
      <c r="W15" s="265">
        <v>100000</v>
      </c>
      <c r="X15" s="266" t="str">
        <f>VLOOKUP($B15,QualitativeNotes!B:C,2,FALSE)</f>
        <v>N/A</v>
      </c>
    </row>
    <row r="16" spans="1:24" ht="75">
      <c r="A16" s="259">
        <v>43921</v>
      </c>
      <c r="B16" s="260" t="s">
        <v>19</v>
      </c>
      <c r="C16" s="261" t="s">
        <v>200</v>
      </c>
      <c r="D16" s="261" t="s">
        <v>331</v>
      </c>
      <c r="E16" s="261" t="s">
        <v>489</v>
      </c>
      <c r="F16" s="262" t="s">
        <v>746</v>
      </c>
      <c r="G16" s="262"/>
      <c r="H16" s="262" t="s">
        <v>747</v>
      </c>
      <c r="I16" s="263" t="s">
        <v>452</v>
      </c>
      <c r="J16" s="264" t="s">
        <v>750</v>
      </c>
      <c r="K16" s="265">
        <v>100000</v>
      </c>
      <c r="L16" s="266" t="str">
        <f>VLOOKUP(B16,QualitativeNotes!B:C,2,FALSE)</f>
        <v>N/A</v>
      </c>
      <c r="M16" s="262"/>
      <c r="N16" s="262" t="s">
        <v>747</v>
      </c>
      <c r="O16" s="263" t="s">
        <v>452</v>
      </c>
      <c r="P16" s="264" t="s">
        <v>750</v>
      </c>
      <c r="Q16" s="265">
        <v>100000</v>
      </c>
      <c r="R16" s="266" t="str">
        <f>VLOOKUP($B16,QualitativeNotes!B:C,2,FALSE)</f>
        <v>N/A</v>
      </c>
      <c r="S16" s="262"/>
      <c r="T16" s="262" t="s">
        <v>747</v>
      </c>
      <c r="U16" s="263" t="s">
        <v>452</v>
      </c>
      <c r="V16" s="264" t="s">
        <v>750</v>
      </c>
      <c r="W16" s="265">
        <v>100000</v>
      </c>
      <c r="X16" s="266" t="str">
        <f>VLOOKUP($B16,QualitativeNotes!B:C,2,FALSE)</f>
        <v>N/A</v>
      </c>
    </row>
    <row r="17" spans="1:24" ht="75">
      <c r="A17" s="259">
        <v>43921</v>
      </c>
      <c r="B17" s="260" t="s">
        <v>20</v>
      </c>
      <c r="C17" s="261" t="s">
        <v>200</v>
      </c>
      <c r="D17" s="261" t="s">
        <v>332</v>
      </c>
      <c r="E17" s="261" t="s">
        <v>489</v>
      </c>
      <c r="F17" s="262" t="s">
        <v>746</v>
      </c>
      <c r="G17" s="262"/>
      <c r="H17" s="262" t="s">
        <v>747</v>
      </c>
      <c r="I17" s="263" t="s">
        <v>452</v>
      </c>
      <c r="J17" s="264" t="s">
        <v>749</v>
      </c>
      <c r="K17" s="265">
        <v>100000</v>
      </c>
      <c r="L17" s="266" t="str">
        <f>VLOOKUP(B17,QualitativeNotes!B:C,2,FALSE)</f>
        <v>N/A</v>
      </c>
      <c r="M17" s="262"/>
      <c r="N17" s="262" t="s">
        <v>747</v>
      </c>
      <c r="O17" s="263" t="s">
        <v>452</v>
      </c>
      <c r="P17" s="264" t="s">
        <v>749</v>
      </c>
      <c r="Q17" s="265">
        <v>100000</v>
      </c>
      <c r="R17" s="266" t="str">
        <f>VLOOKUP($B17,QualitativeNotes!B:C,2,FALSE)</f>
        <v>N/A</v>
      </c>
      <c r="S17" s="262"/>
      <c r="T17" s="262" t="s">
        <v>747</v>
      </c>
      <c r="U17" s="263" t="s">
        <v>452</v>
      </c>
      <c r="V17" s="264" t="s">
        <v>749</v>
      </c>
      <c r="W17" s="265">
        <v>100000</v>
      </c>
      <c r="X17" s="266" t="str">
        <f>VLOOKUP($B17,QualitativeNotes!B:C,2,FALSE)</f>
        <v>N/A</v>
      </c>
    </row>
    <row r="18" spans="1:24" ht="75">
      <c r="A18" s="259">
        <v>43921</v>
      </c>
      <c r="B18" s="260" t="s">
        <v>20</v>
      </c>
      <c r="C18" s="261" t="s">
        <v>200</v>
      </c>
      <c r="D18" s="261" t="s">
        <v>332</v>
      </c>
      <c r="E18" s="261" t="s">
        <v>489</v>
      </c>
      <c r="F18" s="262" t="s">
        <v>746</v>
      </c>
      <c r="G18" s="262"/>
      <c r="H18" s="262" t="s">
        <v>747</v>
      </c>
      <c r="I18" s="263" t="s">
        <v>452</v>
      </c>
      <c r="J18" s="264" t="s">
        <v>750</v>
      </c>
      <c r="K18" s="265">
        <v>100000</v>
      </c>
      <c r="L18" s="266" t="str">
        <f>VLOOKUP(B18,QualitativeNotes!B:C,2,FALSE)</f>
        <v>N/A</v>
      </c>
      <c r="M18" s="262"/>
      <c r="N18" s="262" t="s">
        <v>747</v>
      </c>
      <c r="O18" s="263" t="s">
        <v>452</v>
      </c>
      <c r="P18" s="264" t="s">
        <v>750</v>
      </c>
      <c r="Q18" s="265">
        <v>100000</v>
      </c>
      <c r="R18" s="266" t="str">
        <f>VLOOKUP($B18,QualitativeNotes!B:C,2,FALSE)</f>
        <v>N/A</v>
      </c>
      <c r="S18" s="262"/>
      <c r="T18" s="262" t="s">
        <v>747</v>
      </c>
      <c r="U18" s="263" t="s">
        <v>452</v>
      </c>
      <c r="V18" s="264" t="s">
        <v>750</v>
      </c>
      <c r="W18" s="265">
        <v>100000</v>
      </c>
      <c r="X18" s="266" t="str">
        <f>VLOOKUP($B18,QualitativeNotes!B:C,2,FALSE)</f>
        <v>N/A</v>
      </c>
    </row>
    <row r="19" spans="1:24" ht="75">
      <c r="A19" s="259">
        <v>43921</v>
      </c>
      <c r="B19" s="260" t="s">
        <v>21</v>
      </c>
      <c r="C19" s="261" t="s">
        <v>200</v>
      </c>
      <c r="D19" s="261" t="s">
        <v>333</v>
      </c>
      <c r="E19" s="261" t="s">
        <v>489</v>
      </c>
      <c r="F19" s="262" t="s">
        <v>746</v>
      </c>
      <c r="G19" s="262"/>
      <c r="H19" s="262" t="s">
        <v>747</v>
      </c>
      <c r="I19" s="263" t="s">
        <v>452</v>
      </c>
      <c r="J19" s="264" t="s">
        <v>749</v>
      </c>
      <c r="K19" s="265">
        <v>100000</v>
      </c>
      <c r="L19" s="266" t="str">
        <f>VLOOKUP(B19,QualitativeNotes!B:C,2,FALSE)</f>
        <v>N/A</v>
      </c>
      <c r="M19" s="262"/>
      <c r="N19" s="262" t="s">
        <v>747</v>
      </c>
      <c r="O19" s="263" t="s">
        <v>452</v>
      </c>
      <c r="P19" s="264" t="s">
        <v>749</v>
      </c>
      <c r="Q19" s="265">
        <v>100000</v>
      </c>
      <c r="R19" s="266" t="str">
        <f>VLOOKUP($B19,QualitativeNotes!B:C,2,FALSE)</f>
        <v>N/A</v>
      </c>
      <c r="S19" s="262"/>
      <c r="T19" s="262" t="s">
        <v>747</v>
      </c>
      <c r="U19" s="263" t="s">
        <v>452</v>
      </c>
      <c r="V19" s="264" t="s">
        <v>749</v>
      </c>
      <c r="W19" s="265">
        <v>100000</v>
      </c>
      <c r="X19" s="266" t="str">
        <f>VLOOKUP($B19,QualitativeNotes!B:C,2,FALSE)</f>
        <v>N/A</v>
      </c>
    </row>
    <row r="20" spans="1:24" ht="75">
      <c r="A20" s="259">
        <v>43921</v>
      </c>
      <c r="B20" s="260" t="s">
        <v>21</v>
      </c>
      <c r="C20" s="261" t="s">
        <v>200</v>
      </c>
      <c r="D20" s="261" t="s">
        <v>333</v>
      </c>
      <c r="E20" s="261" t="s">
        <v>489</v>
      </c>
      <c r="F20" s="262" t="s">
        <v>746</v>
      </c>
      <c r="G20" s="262"/>
      <c r="H20" s="262" t="s">
        <v>747</v>
      </c>
      <c r="I20" s="263" t="s">
        <v>452</v>
      </c>
      <c r="J20" s="264" t="s">
        <v>750</v>
      </c>
      <c r="K20" s="265">
        <v>100000</v>
      </c>
      <c r="L20" s="266" t="str">
        <f>VLOOKUP(B20,QualitativeNotes!B:C,2,FALSE)</f>
        <v>N/A</v>
      </c>
      <c r="M20" s="262"/>
      <c r="N20" s="262" t="s">
        <v>747</v>
      </c>
      <c r="O20" s="263" t="s">
        <v>452</v>
      </c>
      <c r="P20" s="264" t="s">
        <v>750</v>
      </c>
      <c r="Q20" s="265">
        <v>100000</v>
      </c>
      <c r="R20" s="266" t="str">
        <f>VLOOKUP($B20,QualitativeNotes!B:C,2,FALSE)</f>
        <v>N/A</v>
      </c>
      <c r="S20" s="262"/>
      <c r="T20" s="262" t="s">
        <v>747</v>
      </c>
      <c r="U20" s="263" t="s">
        <v>452</v>
      </c>
      <c r="V20" s="264" t="s">
        <v>750</v>
      </c>
      <c r="W20" s="265">
        <v>100000</v>
      </c>
      <c r="X20" s="266" t="str">
        <f>VLOOKUP($B20,QualitativeNotes!B:C,2,FALSE)</f>
        <v>N/A</v>
      </c>
    </row>
    <row r="21" spans="1:24" ht="75">
      <c r="A21" s="259">
        <v>43921</v>
      </c>
      <c r="B21" s="260" t="s">
        <v>22</v>
      </c>
      <c r="C21" s="261" t="s">
        <v>200</v>
      </c>
      <c r="D21" s="261" t="s">
        <v>334</v>
      </c>
      <c r="E21" s="261" t="s">
        <v>489</v>
      </c>
      <c r="F21" s="262" t="s">
        <v>746</v>
      </c>
      <c r="G21" s="262"/>
      <c r="H21" s="262" t="s">
        <v>747</v>
      </c>
      <c r="I21" s="263" t="s">
        <v>452</v>
      </c>
      <c r="J21" s="264" t="s">
        <v>749</v>
      </c>
      <c r="K21" s="265">
        <v>100000</v>
      </c>
      <c r="L21" s="266" t="str">
        <f>VLOOKUP(B21,QualitativeNotes!B:C,2,FALSE)</f>
        <v>N/A</v>
      </c>
      <c r="M21" s="262"/>
      <c r="N21" s="262" t="s">
        <v>747</v>
      </c>
      <c r="O21" s="263" t="s">
        <v>452</v>
      </c>
      <c r="P21" s="264" t="s">
        <v>749</v>
      </c>
      <c r="Q21" s="265">
        <v>100000</v>
      </c>
      <c r="R21" s="266" t="str">
        <f>VLOOKUP($B21,QualitativeNotes!B:C,2,FALSE)</f>
        <v>N/A</v>
      </c>
      <c r="S21" s="262"/>
      <c r="T21" s="262" t="s">
        <v>747</v>
      </c>
      <c r="U21" s="263" t="s">
        <v>452</v>
      </c>
      <c r="V21" s="264" t="s">
        <v>749</v>
      </c>
      <c r="W21" s="265">
        <v>100000</v>
      </c>
      <c r="X21" s="266" t="str">
        <f>VLOOKUP($B21,QualitativeNotes!B:C,2,FALSE)</f>
        <v>N/A</v>
      </c>
    </row>
    <row r="22" spans="1:24" ht="75">
      <c r="A22" s="259">
        <v>43921</v>
      </c>
      <c r="B22" s="260" t="s">
        <v>22</v>
      </c>
      <c r="C22" s="261" t="s">
        <v>200</v>
      </c>
      <c r="D22" s="261" t="s">
        <v>334</v>
      </c>
      <c r="E22" s="261" t="s">
        <v>489</v>
      </c>
      <c r="F22" s="262" t="s">
        <v>746</v>
      </c>
      <c r="G22" s="262"/>
      <c r="H22" s="262" t="s">
        <v>747</v>
      </c>
      <c r="I22" s="263" t="s">
        <v>452</v>
      </c>
      <c r="J22" s="264" t="s">
        <v>750</v>
      </c>
      <c r="K22" s="265">
        <v>100000</v>
      </c>
      <c r="L22" s="266" t="str">
        <f>VLOOKUP(B22,QualitativeNotes!B:C,2,FALSE)</f>
        <v>N/A</v>
      </c>
      <c r="M22" s="262"/>
      <c r="N22" s="262" t="s">
        <v>747</v>
      </c>
      <c r="O22" s="263" t="s">
        <v>452</v>
      </c>
      <c r="P22" s="264" t="s">
        <v>750</v>
      </c>
      <c r="Q22" s="265">
        <v>100000</v>
      </c>
      <c r="R22" s="266" t="str">
        <f>VLOOKUP($B22,QualitativeNotes!B:C,2,FALSE)</f>
        <v>N/A</v>
      </c>
      <c r="S22" s="262"/>
      <c r="T22" s="262" t="s">
        <v>747</v>
      </c>
      <c r="U22" s="263" t="s">
        <v>452</v>
      </c>
      <c r="V22" s="264" t="s">
        <v>750</v>
      </c>
      <c r="W22" s="265">
        <v>100000</v>
      </c>
      <c r="X22" s="266" t="str">
        <f>VLOOKUP($B22,QualitativeNotes!B:C,2,FALSE)</f>
        <v>N/A</v>
      </c>
    </row>
    <row r="23" spans="1:24" ht="75">
      <c r="A23" s="259">
        <v>43921</v>
      </c>
      <c r="B23" s="260" t="s">
        <v>23</v>
      </c>
      <c r="C23" s="261" t="s">
        <v>200</v>
      </c>
      <c r="D23" s="261" t="s">
        <v>335</v>
      </c>
      <c r="E23" s="261" t="s">
        <v>489</v>
      </c>
      <c r="F23" s="262" t="s">
        <v>746</v>
      </c>
      <c r="G23" s="262"/>
      <c r="H23" s="262" t="s">
        <v>747</v>
      </c>
      <c r="I23" s="263" t="s">
        <v>452</v>
      </c>
      <c r="J23" s="264" t="s">
        <v>749</v>
      </c>
      <c r="K23" s="265">
        <v>100000</v>
      </c>
      <c r="L23" s="266" t="str">
        <f>VLOOKUP(B23,QualitativeNotes!B:C,2,FALSE)</f>
        <v>N/A</v>
      </c>
      <c r="M23" s="262"/>
      <c r="N23" s="262" t="s">
        <v>747</v>
      </c>
      <c r="O23" s="263" t="s">
        <v>452</v>
      </c>
      <c r="P23" s="264" t="s">
        <v>749</v>
      </c>
      <c r="Q23" s="265">
        <v>100000</v>
      </c>
      <c r="R23" s="266" t="str">
        <f>VLOOKUP($B23,QualitativeNotes!B:C,2,FALSE)</f>
        <v>N/A</v>
      </c>
      <c r="S23" s="262"/>
      <c r="T23" s="262" t="s">
        <v>747</v>
      </c>
      <c r="U23" s="263" t="s">
        <v>452</v>
      </c>
      <c r="V23" s="264" t="s">
        <v>749</v>
      </c>
      <c r="W23" s="265">
        <v>100000</v>
      </c>
      <c r="X23" s="266" t="str">
        <f>VLOOKUP($B23,QualitativeNotes!B:C,2,FALSE)</f>
        <v>N/A</v>
      </c>
    </row>
    <row r="24" spans="1:24" ht="75">
      <c r="A24" s="259">
        <v>43921</v>
      </c>
      <c r="B24" s="260" t="s">
        <v>23</v>
      </c>
      <c r="C24" s="261" t="s">
        <v>200</v>
      </c>
      <c r="D24" s="261" t="s">
        <v>335</v>
      </c>
      <c r="E24" s="261" t="s">
        <v>489</v>
      </c>
      <c r="F24" s="262" t="s">
        <v>746</v>
      </c>
      <c r="G24" s="262"/>
      <c r="H24" s="262" t="s">
        <v>747</v>
      </c>
      <c r="I24" s="263" t="s">
        <v>452</v>
      </c>
      <c r="J24" s="264" t="s">
        <v>750</v>
      </c>
      <c r="K24" s="265">
        <v>100000</v>
      </c>
      <c r="L24" s="266" t="str">
        <f>VLOOKUP(B24,QualitativeNotes!B:C,2,FALSE)</f>
        <v>N/A</v>
      </c>
      <c r="M24" s="262"/>
      <c r="N24" s="262" t="s">
        <v>747</v>
      </c>
      <c r="O24" s="263" t="s">
        <v>452</v>
      </c>
      <c r="P24" s="264" t="s">
        <v>750</v>
      </c>
      <c r="Q24" s="265">
        <v>100000</v>
      </c>
      <c r="R24" s="266" t="str">
        <f>VLOOKUP($B24,QualitativeNotes!B:C,2,FALSE)</f>
        <v>N/A</v>
      </c>
      <c r="S24" s="262"/>
      <c r="T24" s="262" t="s">
        <v>747</v>
      </c>
      <c r="U24" s="263" t="s">
        <v>452</v>
      </c>
      <c r="V24" s="264" t="s">
        <v>750</v>
      </c>
      <c r="W24" s="265">
        <v>100000</v>
      </c>
      <c r="X24" s="266" t="str">
        <f>VLOOKUP($B24,QualitativeNotes!B:C,2,FALSE)</f>
        <v>N/A</v>
      </c>
    </row>
    <row r="25" spans="1:24" ht="75">
      <c r="A25" s="259">
        <v>43921</v>
      </c>
      <c r="B25" s="260" t="s">
        <v>24</v>
      </c>
      <c r="C25" s="261" t="s">
        <v>200</v>
      </c>
      <c r="D25" s="261" t="s">
        <v>336</v>
      </c>
      <c r="E25" s="261" t="s">
        <v>489</v>
      </c>
      <c r="F25" s="262" t="s">
        <v>746</v>
      </c>
      <c r="G25" s="262"/>
      <c r="H25" s="262" t="s">
        <v>747</v>
      </c>
      <c r="I25" s="263" t="s">
        <v>452</v>
      </c>
      <c r="J25" s="264" t="s">
        <v>749</v>
      </c>
      <c r="K25" s="265">
        <v>100000</v>
      </c>
      <c r="L25" s="266" t="str">
        <f>VLOOKUP(B25,QualitativeNotes!B:C,2,FALSE)</f>
        <v>N/A</v>
      </c>
      <c r="M25" s="262"/>
      <c r="N25" s="262" t="s">
        <v>747</v>
      </c>
      <c r="O25" s="263" t="s">
        <v>452</v>
      </c>
      <c r="P25" s="264" t="s">
        <v>749</v>
      </c>
      <c r="Q25" s="265">
        <v>100000</v>
      </c>
      <c r="R25" s="266" t="str">
        <f>VLOOKUP($B25,QualitativeNotes!B:C,2,FALSE)</f>
        <v>N/A</v>
      </c>
      <c r="S25" s="262"/>
      <c r="T25" s="262" t="s">
        <v>747</v>
      </c>
      <c r="U25" s="263" t="s">
        <v>452</v>
      </c>
      <c r="V25" s="264" t="s">
        <v>749</v>
      </c>
      <c r="W25" s="265">
        <v>100000</v>
      </c>
      <c r="X25" s="266" t="str">
        <f>VLOOKUP($B25,QualitativeNotes!B:C,2,FALSE)</f>
        <v>N/A</v>
      </c>
    </row>
    <row r="26" spans="1:24" ht="75">
      <c r="A26" s="259">
        <v>43921</v>
      </c>
      <c r="B26" s="260" t="s">
        <v>24</v>
      </c>
      <c r="C26" s="261" t="s">
        <v>200</v>
      </c>
      <c r="D26" s="261" t="s">
        <v>336</v>
      </c>
      <c r="E26" s="261" t="s">
        <v>489</v>
      </c>
      <c r="F26" s="262" t="s">
        <v>746</v>
      </c>
      <c r="G26" s="262"/>
      <c r="H26" s="262" t="s">
        <v>747</v>
      </c>
      <c r="I26" s="263" t="s">
        <v>452</v>
      </c>
      <c r="J26" s="264" t="s">
        <v>750</v>
      </c>
      <c r="K26" s="265">
        <v>100000</v>
      </c>
      <c r="L26" s="266" t="str">
        <f>VLOOKUP(B26,QualitativeNotes!B:C,2,FALSE)</f>
        <v>N/A</v>
      </c>
      <c r="M26" s="262"/>
      <c r="N26" s="262" t="s">
        <v>747</v>
      </c>
      <c r="O26" s="263" t="s">
        <v>452</v>
      </c>
      <c r="P26" s="264" t="s">
        <v>750</v>
      </c>
      <c r="Q26" s="265">
        <v>100000</v>
      </c>
      <c r="R26" s="266" t="str">
        <f>VLOOKUP($B26,QualitativeNotes!B:C,2,FALSE)</f>
        <v>N/A</v>
      </c>
      <c r="S26" s="262"/>
      <c r="T26" s="262" t="s">
        <v>747</v>
      </c>
      <c r="U26" s="263" t="s">
        <v>452</v>
      </c>
      <c r="V26" s="264" t="s">
        <v>750</v>
      </c>
      <c r="W26" s="265">
        <v>100000</v>
      </c>
      <c r="X26" s="266" t="str">
        <f>VLOOKUP($B26,QualitativeNotes!B:C,2,FALSE)</f>
        <v>N/A</v>
      </c>
    </row>
    <row r="27" spans="1:24" ht="75">
      <c r="A27" s="259">
        <v>43921</v>
      </c>
      <c r="B27" s="260" t="s">
        <v>25</v>
      </c>
      <c r="C27" s="261" t="s">
        <v>200</v>
      </c>
      <c r="D27" s="261" t="s">
        <v>337</v>
      </c>
      <c r="E27" s="261" t="s">
        <v>489</v>
      </c>
      <c r="F27" s="262" t="s">
        <v>746</v>
      </c>
      <c r="G27" s="262"/>
      <c r="H27" s="262" t="s">
        <v>747</v>
      </c>
      <c r="I27" s="263" t="s">
        <v>452</v>
      </c>
      <c r="J27" s="264" t="s">
        <v>749</v>
      </c>
      <c r="K27" s="265">
        <v>100000</v>
      </c>
      <c r="L27" s="266" t="str">
        <f>VLOOKUP(B27,QualitativeNotes!B:C,2,FALSE)</f>
        <v>N/A</v>
      </c>
      <c r="M27" s="262"/>
      <c r="N27" s="262" t="s">
        <v>747</v>
      </c>
      <c r="O27" s="263" t="s">
        <v>452</v>
      </c>
      <c r="P27" s="264" t="s">
        <v>749</v>
      </c>
      <c r="Q27" s="265">
        <v>100000</v>
      </c>
      <c r="R27" s="266" t="str">
        <f>VLOOKUP($B27,QualitativeNotes!B:C,2,FALSE)</f>
        <v>N/A</v>
      </c>
      <c r="S27" s="262"/>
      <c r="T27" s="262" t="s">
        <v>747</v>
      </c>
      <c r="U27" s="263" t="s">
        <v>452</v>
      </c>
      <c r="V27" s="264" t="s">
        <v>749</v>
      </c>
      <c r="W27" s="265">
        <v>100000</v>
      </c>
      <c r="X27" s="266" t="str">
        <f>VLOOKUP($B27,QualitativeNotes!B:C,2,FALSE)</f>
        <v>N/A</v>
      </c>
    </row>
    <row r="28" spans="1:24" ht="75">
      <c r="A28" s="259">
        <v>43921</v>
      </c>
      <c r="B28" s="260" t="s">
        <v>25</v>
      </c>
      <c r="C28" s="261" t="s">
        <v>200</v>
      </c>
      <c r="D28" s="261" t="s">
        <v>337</v>
      </c>
      <c r="E28" s="261" t="s">
        <v>489</v>
      </c>
      <c r="F28" s="262" t="s">
        <v>746</v>
      </c>
      <c r="G28" s="262"/>
      <c r="H28" s="262" t="s">
        <v>747</v>
      </c>
      <c r="I28" s="263" t="s">
        <v>452</v>
      </c>
      <c r="J28" s="264" t="s">
        <v>750</v>
      </c>
      <c r="K28" s="265">
        <v>100000</v>
      </c>
      <c r="L28" s="266" t="str">
        <f>VLOOKUP(B28,QualitativeNotes!B:C,2,FALSE)</f>
        <v>N/A</v>
      </c>
      <c r="M28" s="262"/>
      <c r="N28" s="262" t="s">
        <v>747</v>
      </c>
      <c r="O28" s="263" t="s">
        <v>452</v>
      </c>
      <c r="P28" s="264" t="s">
        <v>750</v>
      </c>
      <c r="Q28" s="265">
        <v>100000</v>
      </c>
      <c r="R28" s="266" t="str">
        <f>VLOOKUP($B28,QualitativeNotes!B:C,2,FALSE)</f>
        <v>N/A</v>
      </c>
      <c r="S28" s="262"/>
      <c r="T28" s="262" t="s">
        <v>747</v>
      </c>
      <c r="U28" s="263" t="s">
        <v>452</v>
      </c>
      <c r="V28" s="264" t="s">
        <v>750</v>
      </c>
      <c r="W28" s="265">
        <v>100000</v>
      </c>
      <c r="X28" s="266" t="str">
        <f>VLOOKUP($B28,QualitativeNotes!B:C,2,FALSE)</f>
        <v>N/A</v>
      </c>
    </row>
    <row r="29" spans="1:24" ht="75">
      <c r="A29" s="259">
        <v>43921</v>
      </c>
      <c r="B29" s="260" t="s">
        <v>26</v>
      </c>
      <c r="C29" s="261" t="s">
        <v>200</v>
      </c>
      <c r="D29" s="261" t="s">
        <v>338</v>
      </c>
      <c r="E29" s="261" t="s">
        <v>489</v>
      </c>
      <c r="F29" s="262" t="s">
        <v>746</v>
      </c>
      <c r="G29" s="262"/>
      <c r="H29" s="262" t="s">
        <v>747</v>
      </c>
      <c r="I29" s="263" t="s">
        <v>452</v>
      </c>
      <c r="J29" s="264" t="s">
        <v>749</v>
      </c>
      <c r="K29" s="265">
        <v>100000</v>
      </c>
      <c r="L29" s="266" t="str">
        <f>VLOOKUP(B29,QualitativeNotes!B:C,2,FALSE)</f>
        <v>N/A</v>
      </c>
      <c r="M29" s="262"/>
      <c r="N29" s="262" t="s">
        <v>747</v>
      </c>
      <c r="O29" s="263" t="s">
        <v>452</v>
      </c>
      <c r="P29" s="264" t="s">
        <v>749</v>
      </c>
      <c r="Q29" s="265">
        <v>100000</v>
      </c>
      <c r="R29" s="266" t="str">
        <f>VLOOKUP($B29,QualitativeNotes!B:C,2,FALSE)</f>
        <v>N/A</v>
      </c>
      <c r="S29" s="262"/>
      <c r="T29" s="262" t="s">
        <v>747</v>
      </c>
      <c r="U29" s="263" t="s">
        <v>452</v>
      </c>
      <c r="V29" s="264" t="s">
        <v>749</v>
      </c>
      <c r="W29" s="265">
        <v>100000</v>
      </c>
      <c r="X29" s="266" t="str">
        <f>VLOOKUP($B29,QualitativeNotes!B:C,2,FALSE)</f>
        <v>N/A</v>
      </c>
    </row>
    <row r="30" spans="1:24" ht="75">
      <c r="A30" s="259">
        <v>43921</v>
      </c>
      <c r="B30" s="260" t="s">
        <v>26</v>
      </c>
      <c r="C30" s="261" t="s">
        <v>200</v>
      </c>
      <c r="D30" s="261" t="s">
        <v>338</v>
      </c>
      <c r="E30" s="261" t="s">
        <v>489</v>
      </c>
      <c r="F30" s="262" t="s">
        <v>746</v>
      </c>
      <c r="G30" s="262"/>
      <c r="H30" s="262" t="s">
        <v>747</v>
      </c>
      <c r="I30" s="263" t="s">
        <v>452</v>
      </c>
      <c r="J30" s="264" t="s">
        <v>750</v>
      </c>
      <c r="K30" s="265">
        <v>100000</v>
      </c>
      <c r="L30" s="266" t="str">
        <f>VLOOKUP(B30,QualitativeNotes!B:C,2,FALSE)</f>
        <v>N/A</v>
      </c>
      <c r="M30" s="262"/>
      <c r="N30" s="262" t="s">
        <v>747</v>
      </c>
      <c r="O30" s="263" t="s">
        <v>452</v>
      </c>
      <c r="P30" s="264" t="s">
        <v>750</v>
      </c>
      <c r="Q30" s="265">
        <v>100000</v>
      </c>
      <c r="R30" s="266" t="str">
        <f>VLOOKUP($B30,QualitativeNotes!B:C,2,FALSE)</f>
        <v>N/A</v>
      </c>
      <c r="S30" s="262"/>
      <c r="T30" s="262" t="s">
        <v>747</v>
      </c>
      <c r="U30" s="263" t="s">
        <v>452</v>
      </c>
      <c r="V30" s="264" t="s">
        <v>750</v>
      </c>
      <c r="W30" s="265">
        <v>100000</v>
      </c>
      <c r="X30" s="266" t="str">
        <f>VLOOKUP($B30,QualitativeNotes!B:C,2,FALSE)</f>
        <v>N/A</v>
      </c>
    </row>
    <row r="31" spans="1:24" ht="75">
      <c r="A31" s="259">
        <v>43921</v>
      </c>
      <c r="B31" s="260" t="s">
        <v>27</v>
      </c>
      <c r="C31" s="261" t="s">
        <v>200</v>
      </c>
      <c r="D31" s="261" t="s">
        <v>339</v>
      </c>
      <c r="E31" s="261" t="s">
        <v>489</v>
      </c>
      <c r="F31" s="262" t="s">
        <v>746</v>
      </c>
      <c r="G31" s="262"/>
      <c r="H31" s="262" t="s">
        <v>747</v>
      </c>
      <c r="I31" s="263" t="s">
        <v>452</v>
      </c>
      <c r="J31" s="264" t="s">
        <v>749</v>
      </c>
      <c r="K31" s="265">
        <v>100000</v>
      </c>
      <c r="L31" s="266" t="str">
        <f>VLOOKUP(B31,QualitativeNotes!B:C,2,FALSE)</f>
        <v>N/A</v>
      </c>
      <c r="M31" s="262"/>
      <c r="N31" s="262" t="s">
        <v>747</v>
      </c>
      <c r="O31" s="263" t="s">
        <v>452</v>
      </c>
      <c r="P31" s="264" t="s">
        <v>749</v>
      </c>
      <c r="Q31" s="265">
        <v>100000</v>
      </c>
      <c r="R31" s="266" t="str">
        <f>VLOOKUP($B31,QualitativeNotes!B:C,2,FALSE)</f>
        <v>N/A</v>
      </c>
      <c r="S31" s="262"/>
      <c r="T31" s="262" t="s">
        <v>747</v>
      </c>
      <c r="U31" s="263" t="s">
        <v>452</v>
      </c>
      <c r="V31" s="264" t="s">
        <v>749</v>
      </c>
      <c r="W31" s="265">
        <v>100000</v>
      </c>
      <c r="X31" s="266" t="str">
        <f>VLOOKUP($B31,QualitativeNotes!B:C,2,FALSE)</f>
        <v>N/A</v>
      </c>
    </row>
    <row r="32" spans="1:24" ht="75">
      <c r="A32" s="259">
        <v>43921</v>
      </c>
      <c r="B32" s="260" t="s">
        <v>27</v>
      </c>
      <c r="C32" s="261" t="s">
        <v>200</v>
      </c>
      <c r="D32" s="261" t="s">
        <v>339</v>
      </c>
      <c r="E32" s="261" t="s">
        <v>489</v>
      </c>
      <c r="F32" s="262" t="s">
        <v>746</v>
      </c>
      <c r="G32" s="262"/>
      <c r="H32" s="262" t="s">
        <v>747</v>
      </c>
      <c r="I32" s="263" t="s">
        <v>452</v>
      </c>
      <c r="J32" s="264" t="s">
        <v>750</v>
      </c>
      <c r="K32" s="265">
        <v>100000</v>
      </c>
      <c r="L32" s="266" t="str">
        <f>VLOOKUP(B32,QualitativeNotes!B:C,2,FALSE)</f>
        <v>N/A</v>
      </c>
      <c r="M32" s="262"/>
      <c r="N32" s="262" t="s">
        <v>747</v>
      </c>
      <c r="O32" s="263" t="s">
        <v>452</v>
      </c>
      <c r="P32" s="264" t="s">
        <v>750</v>
      </c>
      <c r="Q32" s="265">
        <v>100000</v>
      </c>
      <c r="R32" s="266" t="str">
        <f>VLOOKUP($B32,QualitativeNotes!B:C,2,FALSE)</f>
        <v>N/A</v>
      </c>
      <c r="S32" s="262"/>
      <c r="T32" s="262" t="s">
        <v>747</v>
      </c>
      <c r="U32" s="263" t="s">
        <v>452</v>
      </c>
      <c r="V32" s="264" t="s">
        <v>750</v>
      </c>
      <c r="W32" s="265">
        <v>100000</v>
      </c>
      <c r="X32" s="266" t="str">
        <f>VLOOKUP($B32,QualitativeNotes!B:C,2,FALSE)</f>
        <v>N/A</v>
      </c>
    </row>
    <row r="33" spans="1:24" ht="75">
      <c r="A33" s="259">
        <v>43921</v>
      </c>
      <c r="B33" s="260" t="s">
        <v>28</v>
      </c>
      <c r="C33" s="261" t="s">
        <v>200</v>
      </c>
      <c r="D33" s="261" t="s">
        <v>340</v>
      </c>
      <c r="E33" s="261" t="s">
        <v>489</v>
      </c>
      <c r="F33" s="262" t="s">
        <v>746</v>
      </c>
      <c r="G33" s="262"/>
      <c r="H33" s="262" t="s">
        <v>747</v>
      </c>
      <c r="I33" s="263" t="s">
        <v>452</v>
      </c>
      <c r="J33" s="264" t="s">
        <v>749</v>
      </c>
      <c r="K33" s="265">
        <v>100000</v>
      </c>
      <c r="L33" s="266" t="str">
        <f>VLOOKUP(B33,QualitativeNotes!B:C,2,FALSE)</f>
        <v>N/A</v>
      </c>
      <c r="M33" s="262"/>
      <c r="N33" s="262" t="s">
        <v>747</v>
      </c>
      <c r="O33" s="263" t="s">
        <v>452</v>
      </c>
      <c r="P33" s="264" t="s">
        <v>749</v>
      </c>
      <c r="Q33" s="265">
        <v>100000</v>
      </c>
      <c r="R33" s="266" t="str">
        <f>VLOOKUP($B33,QualitativeNotes!B:C,2,FALSE)</f>
        <v>N/A</v>
      </c>
      <c r="S33" s="262"/>
      <c r="T33" s="262" t="s">
        <v>747</v>
      </c>
      <c r="U33" s="263" t="s">
        <v>452</v>
      </c>
      <c r="V33" s="264" t="s">
        <v>749</v>
      </c>
      <c r="W33" s="265">
        <v>100000</v>
      </c>
      <c r="X33" s="266" t="str">
        <f>VLOOKUP($B33,QualitativeNotes!B:C,2,FALSE)</f>
        <v>N/A</v>
      </c>
    </row>
    <row r="34" spans="1:24" ht="75">
      <c r="A34" s="259">
        <v>43921</v>
      </c>
      <c r="B34" s="260" t="s">
        <v>28</v>
      </c>
      <c r="C34" s="261" t="s">
        <v>200</v>
      </c>
      <c r="D34" s="261" t="s">
        <v>340</v>
      </c>
      <c r="E34" s="261" t="s">
        <v>489</v>
      </c>
      <c r="F34" s="262" t="s">
        <v>746</v>
      </c>
      <c r="G34" s="262"/>
      <c r="H34" s="262" t="s">
        <v>747</v>
      </c>
      <c r="I34" s="263" t="s">
        <v>452</v>
      </c>
      <c r="J34" s="264" t="s">
        <v>750</v>
      </c>
      <c r="K34" s="265">
        <v>100000</v>
      </c>
      <c r="L34" s="266" t="str">
        <f>VLOOKUP(B34,QualitativeNotes!B:C,2,FALSE)</f>
        <v>N/A</v>
      </c>
      <c r="M34" s="262"/>
      <c r="N34" s="262" t="s">
        <v>747</v>
      </c>
      <c r="O34" s="263" t="s">
        <v>452</v>
      </c>
      <c r="P34" s="264" t="s">
        <v>750</v>
      </c>
      <c r="Q34" s="265">
        <v>100000</v>
      </c>
      <c r="R34" s="266" t="str">
        <f>VLOOKUP($B34,QualitativeNotes!B:C,2,FALSE)</f>
        <v>N/A</v>
      </c>
      <c r="S34" s="262"/>
      <c r="T34" s="262" t="s">
        <v>747</v>
      </c>
      <c r="U34" s="263" t="s">
        <v>452</v>
      </c>
      <c r="V34" s="264" t="s">
        <v>750</v>
      </c>
      <c r="W34" s="265">
        <v>100000</v>
      </c>
      <c r="X34" s="266" t="str">
        <f>VLOOKUP($B34,QualitativeNotes!B:C,2,FALSE)</f>
        <v>N/A</v>
      </c>
    </row>
    <row r="35" spans="1:24" ht="75">
      <c r="A35" s="259">
        <v>43921</v>
      </c>
      <c r="B35" s="260" t="s">
        <v>29</v>
      </c>
      <c r="C35" s="261" t="s">
        <v>200</v>
      </c>
      <c r="D35" s="261" t="s">
        <v>341</v>
      </c>
      <c r="E35" s="261" t="s">
        <v>489</v>
      </c>
      <c r="F35" s="262" t="s">
        <v>746</v>
      </c>
      <c r="G35" s="262"/>
      <c r="H35" s="262" t="s">
        <v>747</v>
      </c>
      <c r="I35" s="263" t="s">
        <v>452</v>
      </c>
      <c r="J35" s="264" t="s">
        <v>749</v>
      </c>
      <c r="K35" s="265">
        <v>100000</v>
      </c>
      <c r="L35" s="266" t="str">
        <f>VLOOKUP(B35,QualitativeNotes!B:C,2,FALSE)</f>
        <v>N/A</v>
      </c>
      <c r="M35" s="262"/>
      <c r="N35" s="262" t="s">
        <v>747</v>
      </c>
      <c r="O35" s="263" t="s">
        <v>452</v>
      </c>
      <c r="P35" s="264" t="s">
        <v>749</v>
      </c>
      <c r="Q35" s="265">
        <v>100000</v>
      </c>
      <c r="R35" s="266" t="str">
        <f>VLOOKUP($B35,QualitativeNotes!B:C,2,FALSE)</f>
        <v>N/A</v>
      </c>
      <c r="S35" s="262"/>
      <c r="T35" s="262" t="s">
        <v>747</v>
      </c>
      <c r="U35" s="263" t="s">
        <v>452</v>
      </c>
      <c r="V35" s="264" t="s">
        <v>749</v>
      </c>
      <c r="W35" s="265">
        <v>100000</v>
      </c>
      <c r="X35" s="266" t="str">
        <f>VLOOKUP($B35,QualitativeNotes!B:C,2,FALSE)</f>
        <v>N/A</v>
      </c>
    </row>
    <row r="36" spans="1:24" ht="75">
      <c r="A36" s="259">
        <v>43921</v>
      </c>
      <c r="B36" s="260" t="s">
        <v>29</v>
      </c>
      <c r="C36" s="261" t="s">
        <v>200</v>
      </c>
      <c r="D36" s="261" t="s">
        <v>341</v>
      </c>
      <c r="E36" s="261" t="s">
        <v>489</v>
      </c>
      <c r="F36" s="262" t="s">
        <v>746</v>
      </c>
      <c r="G36" s="262"/>
      <c r="H36" s="262" t="s">
        <v>747</v>
      </c>
      <c r="I36" s="263" t="s">
        <v>452</v>
      </c>
      <c r="J36" s="264" t="s">
        <v>750</v>
      </c>
      <c r="K36" s="265">
        <v>100000</v>
      </c>
      <c r="L36" s="266" t="str">
        <f>VLOOKUP(B36,QualitativeNotes!B:C,2,FALSE)</f>
        <v>N/A</v>
      </c>
      <c r="M36" s="262"/>
      <c r="N36" s="262" t="s">
        <v>747</v>
      </c>
      <c r="O36" s="263" t="s">
        <v>452</v>
      </c>
      <c r="P36" s="264" t="s">
        <v>750</v>
      </c>
      <c r="Q36" s="265">
        <v>100000</v>
      </c>
      <c r="R36" s="266" t="str">
        <f>VLOOKUP($B36,QualitativeNotes!B:C,2,FALSE)</f>
        <v>N/A</v>
      </c>
      <c r="S36" s="262"/>
      <c r="T36" s="262" t="s">
        <v>747</v>
      </c>
      <c r="U36" s="263" t="s">
        <v>452</v>
      </c>
      <c r="V36" s="264" t="s">
        <v>750</v>
      </c>
      <c r="W36" s="265">
        <v>100000</v>
      </c>
      <c r="X36" s="266" t="str">
        <f>VLOOKUP($B36,QualitativeNotes!B:C,2,FALSE)</f>
        <v>N/A</v>
      </c>
    </row>
    <row r="37" spans="1:24" ht="75">
      <c r="A37" s="259">
        <v>43921</v>
      </c>
      <c r="B37" s="260" t="s">
        <v>30</v>
      </c>
      <c r="C37" s="261" t="s">
        <v>200</v>
      </c>
      <c r="D37" s="261" t="s">
        <v>690</v>
      </c>
      <c r="E37" s="261" t="s">
        <v>489</v>
      </c>
      <c r="F37" s="262" t="s">
        <v>746</v>
      </c>
      <c r="G37" s="262"/>
      <c r="H37" s="262" t="s">
        <v>747</v>
      </c>
      <c r="I37" s="263" t="s">
        <v>452</v>
      </c>
      <c r="J37" s="264" t="s">
        <v>749</v>
      </c>
      <c r="K37" s="265">
        <v>100000</v>
      </c>
      <c r="L37" s="266" t="str">
        <f>VLOOKUP(B37,QualitativeNotes!B:C,2,FALSE)</f>
        <v>N/A</v>
      </c>
      <c r="M37" s="262"/>
      <c r="N37" s="262" t="s">
        <v>747</v>
      </c>
      <c r="O37" s="263" t="s">
        <v>452</v>
      </c>
      <c r="P37" s="264" t="s">
        <v>749</v>
      </c>
      <c r="Q37" s="265">
        <v>100000</v>
      </c>
      <c r="R37" s="266" t="str">
        <f>VLOOKUP($B37,QualitativeNotes!B:C,2,FALSE)</f>
        <v>N/A</v>
      </c>
      <c r="S37" s="262"/>
      <c r="T37" s="262" t="s">
        <v>747</v>
      </c>
      <c r="U37" s="263" t="s">
        <v>452</v>
      </c>
      <c r="V37" s="264" t="s">
        <v>749</v>
      </c>
      <c r="W37" s="265">
        <v>100000</v>
      </c>
      <c r="X37" s="266" t="str">
        <f>VLOOKUP($B37,QualitativeNotes!B:C,2,FALSE)</f>
        <v>N/A</v>
      </c>
    </row>
    <row r="38" spans="1:24" ht="75">
      <c r="A38" s="259">
        <v>43921</v>
      </c>
      <c r="B38" s="260" t="s">
        <v>30</v>
      </c>
      <c r="C38" s="261" t="s">
        <v>200</v>
      </c>
      <c r="D38" s="261" t="s">
        <v>690</v>
      </c>
      <c r="E38" s="261" t="s">
        <v>489</v>
      </c>
      <c r="F38" s="262" t="s">
        <v>746</v>
      </c>
      <c r="G38" s="262"/>
      <c r="H38" s="262" t="s">
        <v>747</v>
      </c>
      <c r="I38" s="263" t="s">
        <v>452</v>
      </c>
      <c r="J38" s="264" t="s">
        <v>750</v>
      </c>
      <c r="K38" s="265">
        <v>100000</v>
      </c>
      <c r="L38" s="266" t="str">
        <f>VLOOKUP(B38,QualitativeNotes!B:C,2,FALSE)</f>
        <v>N/A</v>
      </c>
      <c r="M38" s="262"/>
      <c r="N38" s="262" t="s">
        <v>747</v>
      </c>
      <c r="O38" s="263" t="s">
        <v>452</v>
      </c>
      <c r="P38" s="264" t="s">
        <v>750</v>
      </c>
      <c r="Q38" s="265">
        <v>100000</v>
      </c>
      <c r="R38" s="266" t="str">
        <f>VLOOKUP($B38,QualitativeNotes!B:C,2,FALSE)</f>
        <v>N/A</v>
      </c>
      <c r="S38" s="262"/>
      <c r="T38" s="262" t="s">
        <v>747</v>
      </c>
      <c r="U38" s="263" t="s">
        <v>452</v>
      </c>
      <c r="V38" s="264" t="s">
        <v>750</v>
      </c>
      <c r="W38" s="265">
        <v>100000</v>
      </c>
      <c r="X38" s="266" t="str">
        <f>VLOOKUP($B38,QualitativeNotes!B:C,2,FALSE)</f>
        <v>N/A</v>
      </c>
    </row>
    <row r="39" spans="1:24" ht="75">
      <c r="A39" s="259">
        <v>43921</v>
      </c>
      <c r="B39" s="260" t="s">
        <v>31</v>
      </c>
      <c r="C39" s="261" t="s">
        <v>200</v>
      </c>
      <c r="D39" s="261" t="s">
        <v>342</v>
      </c>
      <c r="E39" s="261" t="s">
        <v>489</v>
      </c>
      <c r="F39" s="262" t="s">
        <v>746</v>
      </c>
      <c r="G39" s="262"/>
      <c r="H39" s="262" t="s">
        <v>747</v>
      </c>
      <c r="I39" s="263" t="s">
        <v>452</v>
      </c>
      <c r="J39" s="264" t="s">
        <v>749</v>
      </c>
      <c r="K39" s="265">
        <v>100000</v>
      </c>
      <c r="L39" s="266" t="str">
        <f>VLOOKUP(B39,QualitativeNotes!B:C,2,FALSE)</f>
        <v>N/A</v>
      </c>
      <c r="M39" s="262"/>
      <c r="N39" s="262" t="s">
        <v>747</v>
      </c>
      <c r="O39" s="263" t="s">
        <v>452</v>
      </c>
      <c r="P39" s="264" t="s">
        <v>749</v>
      </c>
      <c r="Q39" s="265">
        <v>100000</v>
      </c>
      <c r="R39" s="266" t="str">
        <f>VLOOKUP($B39,QualitativeNotes!B:C,2,FALSE)</f>
        <v>N/A</v>
      </c>
      <c r="S39" s="262"/>
      <c r="T39" s="262" t="s">
        <v>747</v>
      </c>
      <c r="U39" s="263" t="s">
        <v>452</v>
      </c>
      <c r="V39" s="264" t="s">
        <v>749</v>
      </c>
      <c r="W39" s="265">
        <v>100000</v>
      </c>
      <c r="X39" s="266" t="str">
        <f>VLOOKUP($B39,QualitativeNotes!B:C,2,FALSE)</f>
        <v>N/A</v>
      </c>
    </row>
    <row r="40" spans="1:24" ht="75">
      <c r="A40" s="259">
        <v>43921</v>
      </c>
      <c r="B40" s="260" t="s">
        <v>31</v>
      </c>
      <c r="C40" s="261" t="s">
        <v>200</v>
      </c>
      <c r="D40" s="261" t="s">
        <v>342</v>
      </c>
      <c r="E40" s="261" t="s">
        <v>489</v>
      </c>
      <c r="F40" s="262" t="s">
        <v>746</v>
      </c>
      <c r="G40" s="262"/>
      <c r="H40" s="262" t="s">
        <v>747</v>
      </c>
      <c r="I40" s="263" t="s">
        <v>452</v>
      </c>
      <c r="J40" s="264" t="s">
        <v>750</v>
      </c>
      <c r="K40" s="265">
        <v>100000</v>
      </c>
      <c r="L40" s="266" t="str">
        <f>VLOOKUP(B40,QualitativeNotes!B:C,2,FALSE)</f>
        <v>N/A</v>
      </c>
      <c r="M40" s="262"/>
      <c r="N40" s="262" t="s">
        <v>747</v>
      </c>
      <c r="O40" s="263" t="s">
        <v>452</v>
      </c>
      <c r="P40" s="264" t="s">
        <v>750</v>
      </c>
      <c r="Q40" s="265">
        <v>100000</v>
      </c>
      <c r="R40" s="266" t="str">
        <f>VLOOKUP($B40,QualitativeNotes!B:C,2,FALSE)</f>
        <v>N/A</v>
      </c>
      <c r="S40" s="262"/>
      <c r="T40" s="262" t="s">
        <v>747</v>
      </c>
      <c r="U40" s="263" t="s">
        <v>452</v>
      </c>
      <c r="V40" s="264" t="s">
        <v>750</v>
      </c>
      <c r="W40" s="265">
        <v>100000</v>
      </c>
      <c r="X40" s="266" t="str">
        <f>VLOOKUP($B40,QualitativeNotes!B:C,2,FALSE)</f>
        <v>N/A</v>
      </c>
    </row>
    <row r="41" spans="1:24" ht="60">
      <c r="A41" s="259">
        <v>43921</v>
      </c>
      <c r="B41" s="260" t="s">
        <v>413</v>
      </c>
      <c r="C41" s="261" t="s">
        <v>414</v>
      </c>
      <c r="D41" s="261" t="s">
        <v>415</v>
      </c>
      <c r="E41" s="261" t="s">
        <v>489</v>
      </c>
      <c r="F41" s="262" t="s">
        <v>746</v>
      </c>
      <c r="G41" s="262"/>
      <c r="H41" s="262" t="s">
        <v>747</v>
      </c>
      <c r="I41" s="263" t="s">
        <v>452</v>
      </c>
      <c r="J41" s="264" t="s">
        <v>749</v>
      </c>
      <c r="K41" s="265">
        <v>1400000</v>
      </c>
      <c r="L41" s="266" t="str">
        <f>VLOOKUP(B41,QualitativeNotes!B:C,2,FALSE)</f>
        <v>N/A</v>
      </c>
      <c r="M41" s="262"/>
      <c r="N41" s="262" t="s">
        <v>747</v>
      </c>
      <c r="O41" s="263" t="s">
        <v>452</v>
      </c>
      <c r="P41" s="264" t="s">
        <v>749</v>
      </c>
      <c r="Q41" s="265">
        <v>1400000</v>
      </c>
      <c r="R41" s="266" t="str">
        <f>VLOOKUP($B41,QualitativeNotes!B:C,2,FALSE)</f>
        <v>N/A</v>
      </c>
      <c r="S41" s="262"/>
      <c r="T41" s="262" t="s">
        <v>747</v>
      </c>
      <c r="U41" s="263" t="s">
        <v>452</v>
      </c>
      <c r="V41" s="264" t="s">
        <v>749</v>
      </c>
      <c r="W41" s="265">
        <v>1400000</v>
      </c>
      <c r="X41" s="266" t="str">
        <f>VLOOKUP($B41,QualitativeNotes!B:C,2,FALSE)</f>
        <v>N/A</v>
      </c>
    </row>
    <row r="42" spans="1:24" ht="60">
      <c r="A42" s="259">
        <v>43921</v>
      </c>
      <c r="B42" s="260" t="s">
        <v>413</v>
      </c>
      <c r="C42" s="261" t="s">
        <v>414</v>
      </c>
      <c r="D42" s="261" t="s">
        <v>415</v>
      </c>
      <c r="E42" s="261" t="s">
        <v>489</v>
      </c>
      <c r="F42" s="262" t="s">
        <v>746</v>
      </c>
      <c r="G42" s="262"/>
      <c r="H42" s="262" t="s">
        <v>747</v>
      </c>
      <c r="I42" s="263" t="s">
        <v>452</v>
      </c>
      <c r="J42" s="264" t="s">
        <v>750</v>
      </c>
      <c r="K42" s="265">
        <v>1400000</v>
      </c>
      <c r="L42" s="266" t="str">
        <f>VLOOKUP(B42,QualitativeNotes!B:C,2,FALSE)</f>
        <v>N/A</v>
      </c>
      <c r="M42" s="262"/>
      <c r="N42" s="262" t="s">
        <v>747</v>
      </c>
      <c r="O42" s="263" t="s">
        <v>452</v>
      </c>
      <c r="P42" s="264" t="s">
        <v>750</v>
      </c>
      <c r="Q42" s="265">
        <v>1400000</v>
      </c>
      <c r="R42" s="266" t="str">
        <f>VLOOKUP($B42,QualitativeNotes!B:C,2,FALSE)</f>
        <v>N/A</v>
      </c>
      <c r="S42" s="262"/>
      <c r="T42" s="262" t="s">
        <v>747</v>
      </c>
      <c r="U42" s="263" t="s">
        <v>452</v>
      </c>
      <c r="V42" s="264" t="s">
        <v>750</v>
      </c>
      <c r="W42" s="265">
        <v>1400000</v>
      </c>
      <c r="X42" s="266" t="str">
        <f>VLOOKUP($B42,QualitativeNotes!B:C,2,FALSE)</f>
        <v>N/A</v>
      </c>
    </row>
    <row r="43" spans="1:24" ht="45">
      <c r="A43" s="259">
        <v>43921</v>
      </c>
      <c r="B43" s="260" t="s">
        <v>32</v>
      </c>
      <c r="C43" s="261" t="s">
        <v>285</v>
      </c>
      <c r="D43" s="261" t="s">
        <v>1</v>
      </c>
      <c r="E43" s="261" t="s">
        <v>417</v>
      </c>
      <c r="F43" s="262" t="s">
        <v>746</v>
      </c>
      <c r="G43" s="262"/>
      <c r="H43" s="262" t="s">
        <v>747</v>
      </c>
      <c r="I43" s="263" t="s">
        <v>452</v>
      </c>
      <c r="J43" s="264"/>
      <c r="K43" s="268" t="s">
        <v>751</v>
      </c>
      <c r="L43" s="266" t="str">
        <f>VLOOKUP(B43,QualitativeNotes!B:C,2,FALSE)</f>
        <v>N/A</v>
      </c>
      <c r="M43" s="262"/>
      <c r="N43" s="262" t="s">
        <v>747</v>
      </c>
      <c r="O43" s="263" t="s">
        <v>452</v>
      </c>
      <c r="P43" s="264"/>
      <c r="Q43" s="268" t="s">
        <v>485</v>
      </c>
      <c r="R43" s="266" t="str">
        <f>VLOOKUP($B43,QualitativeNotes!B:C,2,FALSE)</f>
        <v>N/A</v>
      </c>
      <c r="S43" s="262"/>
      <c r="T43" s="262" t="s">
        <v>747</v>
      </c>
      <c r="U43" s="263" t="s">
        <v>452</v>
      </c>
      <c r="V43" s="264"/>
      <c r="W43" s="268" t="s">
        <v>752</v>
      </c>
      <c r="X43" s="266" t="str">
        <f>VLOOKUP($B43,QualitativeNotes!B:C,2,FALSE)</f>
        <v>N/A</v>
      </c>
    </row>
    <row r="44" spans="1:24" ht="75">
      <c r="A44" s="259">
        <v>43921</v>
      </c>
      <c r="B44" s="260" t="s">
        <v>33</v>
      </c>
      <c r="C44" s="261" t="s">
        <v>285</v>
      </c>
      <c r="D44" s="261" t="s">
        <v>2</v>
      </c>
      <c r="E44" s="261" t="s">
        <v>417</v>
      </c>
      <c r="F44" s="262" t="s">
        <v>746</v>
      </c>
      <c r="G44" s="262"/>
      <c r="H44" s="262" t="s">
        <v>747</v>
      </c>
      <c r="I44" s="263" t="s">
        <v>452</v>
      </c>
      <c r="J44" s="264"/>
      <c r="K44" s="268" t="s">
        <v>753</v>
      </c>
      <c r="L44" s="266" t="str">
        <f>VLOOKUP(B44,QualitativeNotes!B:C,2,FALSE)</f>
        <v>N/A</v>
      </c>
      <c r="M44" s="262"/>
      <c r="N44" s="262" t="s">
        <v>747</v>
      </c>
      <c r="O44" s="263" t="s">
        <v>452</v>
      </c>
      <c r="P44" s="264"/>
      <c r="Q44" s="268" t="s">
        <v>753</v>
      </c>
      <c r="R44" s="266" t="str">
        <f>VLOOKUP($B44,QualitativeNotes!B:C,2,FALSE)</f>
        <v>N/A</v>
      </c>
      <c r="S44" s="262"/>
      <c r="T44" s="262" t="s">
        <v>747</v>
      </c>
      <c r="U44" s="263" t="s">
        <v>452</v>
      </c>
      <c r="V44" s="264"/>
      <c r="W44" s="268" t="s">
        <v>753</v>
      </c>
      <c r="X44" s="266" t="str">
        <f>VLOOKUP($B44,QualitativeNotes!B:C,2,FALSE)</f>
        <v>N/A</v>
      </c>
    </row>
    <row r="45" spans="1:24" ht="120">
      <c r="A45" s="259">
        <v>43921</v>
      </c>
      <c r="B45" s="260" t="s">
        <v>34</v>
      </c>
      <c r="C45" s="261" t="s">
        <v>285</v>
      </c>
      <c r="D45" s="261" t="s">
        <v>343</v>
      </c>
      <c r="E45" s="261" t="s">
        <v>482</v>
      </c>
      <c r="F45" s="262" t="s">
        <v>746</v>
      </c>
      <c r="G45" s="262"/>
      <c r="H45" s="262" t="s">
        <v>747</v>
      </c>
      <c r="I45" s="263" t="s">
        <v>452</v>
      </c>
      <c r="J45" s="264" t="s">
        <v>754</v>
      </c>
      <c r="K45" s="265">
        <v>100000</v>
      </c>
      <c r="L45" s="266" t="str">
        <f>VLOOKUP(B45,QualitativeNotes!B:C,2,FALSE)</f>
        <v xml:space="preserve">Since April 24,2018, there is no open position in the market </v>
      </c>
      <c r="M45" s="262"/>
      <c r="N45" s="262" t="s">
        <v>747</v>
      </c>
      <c r="O45" s="263" t="s">
        <v>452</v>
      </c>
      <c r="P45" s="264" t="s">
        <v>754</v>
      </c>
      <c r="Q45" s="265">
        <v>100000</v>
      </c>
      <c r="R45" s="266" t="str">
        <f>VLOOKUP($B45,QualitativeNotes!B:C,2,FALSE)</f>
        <v xml:space="preserve">Since April 24,2018, there is no open position in the market </v>
      </c>
      <c r="S45" s="262"/>
      <c r="T45" s="262" t="s">
        <v>747</v>
      </c>
      <c r="U45" s="263" t="s">
        <v>452</v>
      </c>
      <c r="V45" s="264" t="s">
        <v>754</v>
      </c>
      <c r="W45" s="265">
        <v>100000</v>
      </c>
      <c r="X45" s="266" t="str">
        <f>VLOOKUP($B45,QualitativeNotes!B:C,2,FALSE)</f>
        <v xml:space="preserve">Since April 24,2018, there is no open position in the market </v>
      </c>
    </row>
    <row r="46" spans="1:24" ht="120">
      <c r="A46" s="259">
        <v>43921</v>
      </c>
      <c r="B46" s="260" t="s">
        <v>34</v>
      </c>
      <c r="C46" s="261" t="s">
        <v>285</v>
      </c>
      <c r="D46" s="261" t="s">
        <v>343</v>
      </c>
      <c r="E46" s="261" t="s">
        <v>482</v>
      </c>
      <c r="F46" s="262" t="s">
        <v>746</v>
      </c>
      <c r="G46" s="262"/>
      <c r="H46" s="262" t="s">
        <v>747</v>
      </c>
      <c r="I46" s="263" t="s">
        <v>452</v>
      </c>
      <c r="J46" s="264" t="s">
        <v>755</v>
      </c>
      <c r="K46" s="265">
        <v>100000</v>
      </c>
      <c r="L46" s="266" t="str">
        <f>VLOOKUP(B46,QualitativeNotes!B:C,2,FALSE)</f>
        <v xml:space="preserve">Since April 24,2018, there is no open position in the market </v>
      </c>
      <c r="M46" s="262"/>
      <c r="N46" s="262" t="s">
        <v>747</v>
      </c>
      <c r="O46" s="263" t="s">
        <v>452</v>
      </c>
      <c r="P46" s="264" t="s">
        <v>755</v>
      </c>
      <c r="Q46" s="265">
        <v>100000</v>
      </c>
      <c r="R46" s="266" t="str">
        <f>VLOOKUP($B46,QualitativeNotes!B:C,2,FALSE)</f>
        <v xml:space="preserve">Since April 24,2018, there is no open position in the market </v>
      </c>
      <c r="S46" s="262"/>
      <c r="T46" s="262" t="s">
        <v>747</v>
      </c>
      <c r="U46" s="263" t="s">
        <v>452</v>
      </c>
      <c r="V46" s="264" t="s">
        <v>755</v>
      </c>
      <c r="W46" s="265">
        <v>100000</v>
      </c>
      <c r="X46" s="266" t="str">
        <f>VLOOKUP($B46,QualitativeNotes!B:C,2,FALSE)</f>
        <v xml:space="preserve">Since April 24,2018, there is no open position in the market </v>
      </c>
    </row>
    <row r="47" spans="1:24" ht="60">
      <c r="A47" s="259">
        <v>43921</v>
      </c>
      <c r="B47" s="260" t="s">
        <v>35</v>
      </c>
      <c r="C47" s="261" t="s">
        <v>285</v>
      </c>
      <c r="D47" s="261" t="s">
        <v>254</v>
      </c>
      <c r="E47" s="261" t="s">
        <v>490</v>
      </c>
      <c r="F47" s="262" t="s">
        <v>746</v>
      </c>
      <c r="G47" s="262"/>
      <c r="H47" s="262" t="s">
        <v>747</v>
      </c>
      <c r="I47" s="263" t="s">
        <v>452</v>
      </c>
      <c r="J47" s="264"/>
      <c r="K47" s="269">
        <v>10</v>
      </c>
      <c r="L47" s="266" t="str">
        <f>VLOOKUP(B47,QualitativeNotes!B:C,2,FALSE)</f>
        <v>N/A</v>
      </c>
      <c r="M47" s="262"/>
      <c r="N47" s="262" t="s">
        <v>747</v>
      </c>
      <c r="O47" s="263" t="s">
        <v>452</v>
      </c>
      <c r="P47" s="264"/>
      <c r="Q47" s="269">
        <v>10</v>
      </c>
      <c r="R47" s="266" t="str">
        <f>VLOOKUP($B47,QualitativeNotes!B:C,2,FALSE)</f>
        <v>N/A</v>
      </c>
      <c r="S47" s="262"/>
      <c r="T47" s="262" t="s">
        <v>747</v>
      </c>
      <c r="U47" s="263" t="s">
        <v>452</v>
      </c>
      <c r="V47" s="264"/>
      <c r="W47" s="269">
        <v>10</v>
      </c>
      <c r="X47" s="266" t="str">
        <f>VLOOKUP($B47,QualitativeNotes!B:C,2,FALSE)</f>
        <v>N/A</v>
      </c>
    </row>
    <row r="48" spans="1:24" ht="45">
      <c r="A48" s="259">
        <v>43921</v>
      </c>
      <c r="B48" s="260" t="s">
        <v>36</v>
      </c>
      <c r="C48" s="261" t="s">
        <v>285</v>
      </c>
      <c r="D48" s="261" t="s">
        <v>346</v>
      </c>
      <c r="E48" s="261" t="s">
        <v>489</v>
      </c>
      <c r="F48" s="262" t="s">
        <v>746</v>
      </c>
      <c r="G48" s="262"/>
      <c r="H48" s="262" t="s">
        <v>747</v>
      </c>
      <c r="I48" s="263" t="s">
        <v>452</v>
      </c>
      <c r="J48" s="264"/>
      <c r="K48" s="265">
        <v>1000000</v>
      </c>
      <c r="L48" s="266" t="str">
        <f>VLOOKUP(B48,QualitativeNotes!B:C,2,FALSE)</f>
        <v>N/A</v>
      </c>
      <c r="M48" s="262"/>
      <c r="N48" s="262" t="s">
        <v>747</v>
      </c>
      <c r="O48" s="263" t="s">
        <v>452</v>
      </c>
      <c r="P48" s="264"/>
      <c r="Q48" s="265">
        <v>1000000</v>
      </c>
      <c r="R48" s="266" t="str">
        <f>VLOOKUP($B48,QualitativeNotes!B:C,2,FALSE)</f>
        <v>N/A</v>
      </c>
      <c r="S48" s="262"/>
      <c r="T48" s="262" t="s">
        <v>747</v>
      </c>
      <c r="U48" s="263" t="s">
        <v>452</v>
      </c>
      <c r="V48" s="264"/>
      <c r="W48" s="265">
        <v>1000000</v>
      </c>
      <c r="X48" s="266" t="str">
        <f>VLOOKUP($B48,QualitativeNotes!B:C,2,FALSE)</f>
        <v>N/A</v>
      </c>
    </row>
    <row r="49" spans="1:24" ht="105">
      <c r="A49" s="259">
        <v>43921</v>
      </c>
      <c r="B49" s="260" t="s">
        <v>37</v>
      </c>
      <c r="C49" s="261" t="s">
        <v>285</v>
      </c>
      <c r="D49" s="261" t="s">
        <v>344</v>
      </c>
      <c r="E49" s="261" t="s">
        <v>489</v>
      </c>
      <c r="F49" s="262" t="s">
        <v>746</v>
      </c>
      <c r="G49" s="262"/>
      <c r="H49" s="262" t="s">
        <v>747</v>
      </c>
      <c r="I49" s="263" t="s">
        <v>452</v>
      </c>
      <c r="J49" s="264" t="s">
        <v>754</v>
      </c>
      <c r="K49" s="265">
        <v>100000</v>
      </c>
      <c r="L49" s="266" t="str">
        <f>VLOOKUP(B49,QualitativeNotes!B:C,2,FALSE)</f>
        <v xml:space="preserve">Since April 24,2018, there is no open position in the market </v>
      </c>
      <c r="M49" s="262"/>
      <c r="N49" s="262" t="s">
        <v>747</v>
      </c>
      <c r="O49" s="263" t="s">
        <v>452</v>
      </c>
      <c r="P49" s="264" t="s">
        <v>754</v>
      </c>
      <c r="Q49" s="265">
        <v>100000</v>
      </c>
      <c r="R49" s="266" t="str">
        <f>VLOOKUP($B49,QualitativeNotes!B:C,2,FALSE)</f>
        <v xml:space="preserve">Since April 24,2018, there is no open position in the market </v>
      </c>
      <c r="S49" s="262"/>
      <c r="T49" s="262" t="s">
        <v>747</v>
      </c>
      <c r="U49" s="263" t="s">
        <v>452</v>
      </c>
      <c r="V49" s="264" t="s">
        <v>754</v>
      </c>
      <c r="W49" s="265">
        <v>100000</v>
      </c>
      <c r="X49" s="266" t="str">
        <f>VLOOKUP($B49,QualitativeNotes!B:C,2,FALSE)</f>
        <v xml:space="preserve">Since April 24,2018, there is no open position in the market </v>
      </c>
    </row>
    <row r="50" spans="1:24" ht="105">
      <c r="A50" s="259">
        <v>43921</v>
      </c>
      <c r="B50" s="260" t="s">
        <v>37</v>
      </c>
      <c r="C50" s="261" t="s">
        <v>285</v>
      </c>
      <c r="D50" s="261" t="s">
        <v>344</v>
      </c>
      <c r="E50" s="261" t="s">
        <v>489</v>
      </c>
      <c r="F50" s="262" t="s">
        <v>746</v>
      </c>
      <c r="G50" s="262"/>
      <c r="H50" s="262" t="s">
        <v>747</v>
      </c>
      <c r="I50" s="263" t="s">
        <v>452</v>
      </c>
      <c r="J50" s="264" t="s">
        <v>755</v>
      </c>
      <c r="K50" s="265">
        <v>100000</v>
      </c>
      <c r="L50" s="266" t="str">
        <f>VLOOKUP(B50,QualitativeNotes!B:C,2,FALSE)</f>
        <v xml:space="preserve">Since April 24,2018, there is no open position in the market </v>
      </c>
      <c r="M50" s="262"/>
      <c r="N50" s="262" t="s">
        <v>747</v>
      </c>
      <c r="O50" s="263" t="s">
        <v>452</v>
      </c>
      <c r="P50" s="264" t="s">
        <v>755</v>
      </c>
      <c r="Q50" s="265">
        <v>100000</v>
      </c>
      <c r="R50" s="266" t="str">
        <f>VLOOKUP($B50,QualitativeNotes!B:C,2,FALSE)</f>
        <v xml:space="preserve">Since April 24,2018, there is no open position in the market </v>
      </c>
      <c r="S50" s="262"/>
      <c r="T50" s="262" t="s">
        <v>747</v>
      </c>
      <c r="U50" s="263" t="s">
        <v>452</v>
      </c>
      <c r="V50" s="264" t="s">
        <v>755</v>
      </c>
      <c r="W50" s="265">
        <v>100000</v>
      </c>
      <c r="X50" s="266" t="str">
        <f>VLOOKUP($B50,QualitativeNotes!B:C,2,FALSE)</f>
        <v xml:space="preserve">Since April 24,2018, there is no open position in the market </v>
      </c>
    </row>
    <row r="51" spans="1:24" ht="120">
      <c r="A51" s="259">
        <v>43921</v>
      </c>
      <c r="B51" s="260" t="s">
        <v>38</v>
      </c>
      <c r="C51" s="261" t="s">
        <v>285</v>
      </c>
      <c r="D51" s="261" t="s">
        <v>345</v>
      </c>
      <c r="E51" s="261" t="s">
        <v>489</v>
      </c>
      <c r="F51" s="262" t="s">
        <v>746</v>
      </c>
      <c r="G51" s="262"/>
      <c r="H51" s="262" t="s">
        <v>747</v>
      </c>
      <c r="I51" s="263" t="s">
        <v>452</v>
      </c>
      <c r="J51" s="264" t="s">
        <v>754</v>
      </c>
      <c r="K51" s="265">
        <v>100000</v>
      </c>
      <c r="L51" s="266" t="str">
        <f>VLOOKUP(B51,QualitativeNotes!B:C,2,FALSE)</f>
        <v xml:space="preserve">Since April 24,2018, there is no open position in the market </v>
      </c>
      <c r="M51" s="262"/>
      <c r="N51" s="262" t="s">
        <v>747</v>
      </c>
      <c r="O51" s="263" t="s">
        <v>452</v>
      </c>
      <c r="P51" s="264" t="s">
        <v>754</v>
      </c>
      <c r="Q51" s="265">
        <v>100000</v>
      </c>
      <c r="R51" s="266" t="str">
        <f>VLOOKUP($B51,QualitativeNotes!B:C,2,FALSE)</f>
        <v xml:space="preserve">Since April 24,2018, there is no open position in the market </v>
      </c>
      <c r="S51" s="262"/>
      <c r="T51" s="262" t="s">
        <v>747</v>
      </c>
      <c r="U51" s="263" t="s">
        <v>452</v>
      </c>
      <c r="V51" s="264" t="s">
        <v>754</v>
      </c>
      <c r="W51" s="265">
        <v>100000</v>
      </c>
      <c r="X51" s="266" t="str">
        <f>VLOOKUP($B51,QualitativeNotes!B:C,2,FALSE)</f>
        <v xml:space="preserve">Since April 24,2018, there is no open position in the market </v>
      </c>
    </row>
    <row r="52" spans="1:24" ht="120">
      <c r="A52" s="259">
        <v>43921</v>
      </c>
      <c r="B52" s="260" t="s">
        <v>38</v>
      </c>
      <c r="C52" s="261" t="s">
        <v>285</v>
      </c>
      <c r="D52" s="261" t="s">
        <v>345</v>
      </c>
      <c r="E52" s="261" t="s">
        <v>489</v>
      </c>
      <c r="F52" s="262" t="s">
        <v>746</v>
      </c>
      <c r="G52" s="262"/>
      <c r="H52" s="262" t="s">
        <v>747</v>
      </c>
      <c r="I52" s="263" t="s">
        <v>452</v>
      </c>
      <c r="J52" s="264" t="s">
        <v>755</v>
      </c>
      <c r="K52" s="265">
        <v>100000</v>
      </c>
      <c r="L52" s="266" t="str">
        <f>VLOOKUP(B52,QualitativeNotes!B:C,2,FALSE)</f>
        <v xml:space="preserve">Since April 24,2018, there is no open position in the market </v>
      </c>
      <c r="M52" s="262"/>
      <c r="N52" s="262" t="s">
        <v>747</v>
      </c>
      <c r="O52" s="263" t="s">
        <v>452</v>
      </c>
      <c r="P52" s="264" t="s">
        <v>755</v>
      </c>
      <c r="Q52" s="265">
        <v>100000</v>
      </c>
      <c r="R52" s="266" t="str">
        <f>VLOOKUP($B52,QualitativeNotes!B:C,2,FALSE)</f>
        <v xml:space="preserve">Since April 24,2018, there is no open position in the market </v>
      </c>
      <c r="S52" s="262"/>
      <c r="T52" s="262" t="s">
        <v>747</v>
      </c>
      <c r="U52" s="263" t="s">
        <v>452</v>
      </c>
      <c r="V52" s="264" t="s">
        <v>755</v>
      </c>
      <c r="W52" s="265">
        <v>100000</v>
      </c>
      <c r="X52" s="266" t="str">
        <f>VLOOKUP($B52,QualitativeNotes!B:C,2,FALSE)</f>
        <v xml:space="preserve">Since April 24,2018, there is no open position in the market </v>
      </c>
    </row>
    <row r="53" spans="1:24" ht="60">
      <c r="A53" s="259">
        <v>43921</v>
      </c>
      <c r="B53" s="260" t="s">
        <v>39</v>
      </c>
      <c r="C53" s="261" t="s">
        <v>285</v>
      </c>
      <c r="D53" s="261" t="s">
        <v>388</v>
      </c>
      <c r="E53" s="261" t="s">
        <v>490</v>
      </c>
      <c r="F53" s="262" t="s">
        <v>746</v>
      </c>
      <c r="G53" s="262"/>
      <c r="H53" s="262" t="s">
        <v>747</v>
      </c>
      <c r="I53" s="263" t="s">
        <v>452</v>
      </c>
      <c r="J53" s="264"/>
      <c r="K53" s="269">
        <v>8</v>
      </c>
      <c r="L53" s="266" t="str">
        <f>VLOOKUP(B53,QualitativeNotes!B:C,2,FALSE)</f>
        <v>N/A</v>
      </c>
      <c r="M53" s="262"/>
      <c r="N53" s="262" t="s">
        <v>747</v>
      </c>
      <c r="O53" s="263" t="s">
        <v>452</v>
      </c>
      <c r="P53" s="264"/>
      <c r="Q53" s="269">
        <v>8</v>
      </c>
      <c r="R53" s="266" t="str">
        <f>VLOOKUP($B53,QualitativeNotes!B:C,2,FALSE)</f>
        <v>N/A</v>
      </c>
      <c r="S53" s="262"/>
      <c r="T53" s="262" t="s">
        <v>747</v>
      </c>
      <c r="U53" s="263" t="s">
        <v>452</v>
      </c>
      <c r="V53" s="264"/>
      <c r="W53" s="269">
        <v>8</v>
      </c>
      <c r="X53" s="266" t="str">
        <f>VLOOKUP($B53,QualitativeNotes!B:C,2,FALSE)</f>
        <v>N/A</v>
      </c>
    </row>
    <row r="54" spans="1:24" ht="60">
      <c r="A54" s="259">
        <v>43921</v>
      </c>
      <c r="B54" s="260" t="s">
        <v>40</v>
      </c>
      <c r="C54" s="261" t="s">
        <v>285</v>
      </c>
      <c r="D54" s="261" t="s">
        <v>347</v>
      </c>
      <c r="E54" s="261" t="s">
        <v>489</v>
      </c>
      <c r="F54" s="262" t="s">
        <v>746</v>
      </c>
      <c r="G54" s="262"/>
      <c r="H54" s="262" t="s">
        <v>747</v>
      </c>
      <c r="I54" s="263" t="s">
        <v>452</v>
      </c>
      <c r="J54" s="264"/>
      <c r="K54" s="265">
        <v>1000000</v>
      </c>
      <c r="L54" s="266" t="str">
        <f>VLOOKUP(B54,QualitativeNotes!B:C,2,FALSE)</f>
        <v>N/A</v>
      </c>
      <c r="M54" s="262"/>
      <c r="N54" s="262" t="s">
        <v>747</v>
      </c>
      <c r="O54" s="263" t="s">
        <v>452</v>
      </c>
      <c r="P54" s="264"/>
      <c r="Q54" s="265">
        <v>1000000</v>
      </c>
      <c r="R54" s="266" t="str">
        <f>VLOOKUP($B54,QualitativeNotes!B:C,2,FALSE)</f>
        <v>N/A</v>
      </c>
      <c r="S54" s="262"/>
      <c r="T54" s="262" t="s">
        <v>747</v>
      </c>
      <c r="U54" s="263" t="s">
        <v>452</v>
      </c>
      <c r="V54" s="264"/>
      <c r="W54" s="265">
        <v>1000000</v>
      </c>
      <c r="X54" s="266" t="str">
        <f>VLOOKUP($B54,QualitativeNotes!B:C,2,FALSE)</f>
        <v>N/A</v>
      </c>
    </row>
    <row r="55" spans="1:24" ht="105">
      <c r="A55" s="259">
        <v>43921</v>
      </c>
      <c r="B55" s="260" t="s">
        <v>41</v>
      </c>
      <c r="C55" s="261" t="s">
        <v>285</v>
      </c>
      <c r="D55" s="261" t="s">
        <v>271</v>
      </c>
      <c r="E55" s="261" t="s">
        <v>489</v>
      </c>
      <c r="F55" s="262" t="s">
        <v>746</v>
      </c>
      <c r="G55" s="262"/>
      <c r="H55" s="262" t="s">
        <v>747</v>
      </c>
      <c r="I55" s="263" t="s">
        <v>452</v>
      </c>
      <c r="J55" s="264" t="s">
        <v>754</v>
      </c>
      <c r="K55" s="265">
        <v>100000</v>
      </c>
      <c r="L55" s="266" t="str">
        <f>VLOOKUP(B55,QualitativeNotes!B:C,2,FALSE)</f>
        <v xml:space="preserve">Since April 24,2018, there is no open position in the market </v>
      </c>
      <c r="M55" s="262"/>
      <c r="N55" s="262" t="s">
        <v>747</v>
      </c>
      <c r="O55" s="263" t="s">
        <v>452</v>
      </c>
      <c r="P55" s="264" t="s">
        <v>754</v>
      </c>
      <c r="Q55" s="265">
        <v>100000</v>
      </c>
      <c r="R55" s="266" t="str">
        <f>VLOOKUP($B55,QualitativeNotes!B:C,2,FALSE)</f>
        <v xml:space="preserve">Since April 24,2018, there is no open position in the market </v>
      </c>
      <c r="S55" s="262"/>
      <c r="T55" s="262" t="s">
        <v>747</v>
      </c>
      <c r="U55" s="263" t="s">
        <v>452</v>
      </c>
      <c r="V55" s="264" t="s">
        <v>754</v>
      </c>
      <c r="W55" s="265">
        <v>100000</v>
      </c>
      <c r="X55" s="266" t="str">
        <f>VLOOKUP($B55,QualitativeNotes!B:C,2,FALSE)</f>
        <v xml:space="preserve">Since April 24,2018, there is no open position in the market </v>
      </c>
    </row>
    <row r="56" spans="1:24" ht="105">
      <c r="A56" s="259">
        <v>43921</v>
      </c>
      <c r="B56" s="260" t="s">
        <v>41</v>
      </c>
      <c r="C56" s="261" t="s">
        <v>285</v>
      </c>
      <c r="D56" s="261" t="s">
        <v>271</v>
      </c>
      <c r="E56" s="261" t="s">
        <v>489</v>
      </c>
      <c r="F56" s="262" t="s">
        <v>746</v>
      </c>
      <c r="G56" s="262"/>
      <c r="H56" s="262" t="s">
        <v>747</v>
      </c>
      <c r="I56" s="263" t="s">
        <v>452</v>
      </c>
      <c r="J56" s="264" t="s">
        <v>755</v>
      </c>
      <c r="K56" s="265">
        <v>100000</v>
      </c>
      <c r="L56" s="266" t="str">
        <f>VLOOKUP(B56,QualitativeNotes!B:C,2,FALSE)</f>
        <v xml:space="preserve">Since April 24,2018, there is no open position in the market </v>
      </c>
      <c r="M56" s="262"/>
      <c r="N56" s="262" t="s">
        <v>747</v>
      </c>
      <c r="O56" s="263" t="s">
        <v>452</v>
      </c>
      <c r="P56" s="264" t="s">
        <v>755</v>
      </c>
      <c r="Q56" s="265">
        <v>100000</v>
      </c>
      <c r="R56" s="266" t="str">
        <f>VLOOKUP($B56,QualitativeNotes!B:C,2,FALSE)</f>
        <v xml:space="preserve">Since April 24,2018, there is no open position in the market </v>
      </c>
      <c r="S56" s="262"/>
      <c r="T56" s="262" t="s">
        <v>747</v>
      </c>
      <c r="U56" s="263" t="s">
        <v>452</v>
      </c>
      <c r="V56" s="264" t="s">
        <v>755</v>
      </c>
      <c r="W56" s="265">
        <v>100000</v>
      </c>
      <c r="X56" s="266" t="str">
        <f>VLOOKUP($B56,QualitativeNotes!B:C,2,FALSE)</f>
        <v xml:space="preserve">Since April 24,2018, there is no open position in the market </v>
      </c>
    </row>
    <row r="57" spans="1:24" ht="30">
      <c r="A57" s="259">
        <v>43921</v>
      </c>
      <c r="B57" s="260" t="s">
        <v>42</v>
      </c>
      <c r="C57" s="261" t="s">
        <v>3</v>
      </c>
      <c r="D57" s="261" t="s">
        <v>272</v>
      </c>
      <c r="E57" s="261" t="s">
        <v>417</v>
      </c>
      <c r="F57" s="262" t="s">
        <v>389</v>
      </c>
      <c r="G57" s="262"/>
      <c r="H57" s="262" t="s">
        <v>747</v>
      </c>
      <c r="I57" s="263" t="s">
        <v>452</v>
      </c>
      <c r="J57" s="264"/>
      <c r="K57" s="268" t="s">
        <v>756</v>
      </c>
      <c r="L57" s="266" t="str">
        <f>VLOOKUP(B57,QualitativeNotes!B:C,2,FALSE)</f>
        <v>N/A</v>
      </c>
      <c r="M57" s="262"/>
      <c r="N57" s="262" t="s">
        <v>747</v>
      </c>
      <c r="O57" s="263" t="s">
        <v>452</v>
      </c>
      <c r="P57" s="264"/>
      <c r="Q57" s="268" t="s">
        <v>756</v>
      </c>
      <c r="R57" s="266" t="str">
        <f>VLOOKUP($B57,QualitativeNotes!B:C,2,FALSE)</f>
        <v>N/A</v>
      </c>
      <c r="S57" s="262"/>
      <c r="T57" s="262" t="s">
        <v>747</v>
      </c>
      <c r="U57" s="263" t="s">
        <v>452</v>
      </c>
      <c r="V57" s="264"/>
      <c r="W57" s="268" t="s">
        <v>756</v>
      </c>
      <c r="X57" s="266" t="str">
        <f>VLOOKUP($B57,QualitativeNotes!B:C,2,FALSE)</f>
        <v>N/A</v>
      </c>
    </row>
    <row r="58" spans="1:24" ht="75">
      <c r="A58" s="259">
        <v>43921</v>
      </c>
      <c r="B58" s="260" t="s">
        <v>43</v>
      </c>
      <c r="C58" s="261" t="s">
        <v>201</v>
      </c>
      <c r="D58" s="261" t="s">
        <v>201</v>
      </c>
      <c r="E58" s="261" t="s">
        <v>417</v>
      </c>
      <c r="F58" s="262" t="s">
        <v>389</v>
      </c>
      <c r="G58" s="262"/>
      <c r="H58" s="262" t="s">
        <v>747</v>
      </c>
      <c r="I58" s="263" t="s">
        <v>452</v>
      </c>
      <c r="J58" s="264"/>
      <c r="K58" s="268" t="s">
        <v>756</v>
      </c>
      <c r="L58" s="266" t="str">
        <f>VLOOKUP(B58,QualitativeNotes!B:C,2,FALSE)</f>
        <v>N/A</v>
      </c>
      <c r="M58" s="262"/>
      <c r="N58" s="262" t="s">
        <v>747</v>
      </c>
      <c r="O58" s="263" t="s">
        <v>452</v>
      </c>
      <c r="P58" s="264"/>
      <c r="Q58" s="268" t="s">
        <v>756</v>
      </c>
      <c r="R58" s="266" t="str">
        <f>VLOOKUP($B58,QualitativeNotes!B:C,2,FALSE)</f>
        <v>N/A</v>
      </c>
      <c r="S58" s="262"/>
      <c r="T58" s="262" t="s">
        <v>747</v>
      </c>
      <c r="U58" s="263" t="s">
        <v>452</v>
      </c>
      <c r="V58" s="264"/>
      <c r="W58" s="268" t="s">
        <v>756</v>
      </c>
      <c r="X58" s="266" t="str">
        <f>VLOOKUP($B58,QualitativeNotes!B:C,2,FALSE)</f>
        <v>N/A</v>
      </c>
    </row>
    <row r="59" spans="1:24" ht="30">
      <c r="A59" s="259">
        <v>43921</v>
      </c>
      <c r="B59" s="260" t="s">
        <v>44</v>
      </c>
      <c r="C59" s="261" t="s">
        <v>202</v>
      </c>
      <c r="D59" s="261" t="s">
        <v>273</v>
      </c>
      <c r="E59" s="261" t="s">
        <v>694</v>
      </c>
      <c r="F59" s="262" t="s">
        <v>389</v>
      </c>
      <c r="G59" s="262"/>
      <c r="H59" s="262" t="s">
        <v>747</v>
      </c>
      <c r="I59" s="263" t="s">
        <v>452</v>
      </c>
      <c r="J59" s="264"/>
      <c r="K59" s="270">
        <v>0.99</v>
      </c>
      <c r="L59" s="266" t="str">
        <f>VLOOKUP(B59,QualitativeNotes!B:C,2,FALSE)</f>
        <v>N/A</v>
      </c>
      <c r="M59" s="262"/>
      <c r="N59" s="262" t="s">
        <v>747</v>
      </c>
      <c r="O59" s="263" t="s">
        <v>452</v>
      </c>
      <c r="P59" s="264"/>
      <c r="Q59" s="270">
        <v>1.99</v>
      </c>
      <c r="R59" s="266" t="str">
        <f>VLOOKUP($B59,QualitativeNotes!B:C,2,FALSE)</f>
        <v>N/A</v>
      </c>
      <c r="S59" s="262"/>
      <c r="T59" s="262" t="s">
        <v>747</v>
      </c>
      <c r="U59" s="263" t="s">
        <v>452</v>
      </c>
      <c r="V59" s="264"/>
      <c r="W59" s="270">
        <v>2.99</v>
      </c>
      <c r="X59" s="266" t="str">
        <f>VLOOKUP($B59,QualitativeNotes!B:C,2,FALSE)</f>
        <v>N/A</v>
      </c>
    </row>
    <row r="60" spans="1:24" ht="30">
      <c r="A60" s="259">
        <v>43921</v>
      </c>
      <c r="B60" s="260" t="s">
        <v>47</v>
      </c>
      <c r="C60" s="261" t="s">
        <v>202</v>
      </c>
      <c r="D60" s="261" t="s">
        <v>274</v>
      </c>
      <c r="E60" s="261" t="s">
        <v>417</v>
      </c>
      <c r="F60" s="262" t="s">
        <v>389</v>
      </c>
      <c r="G60" s="262"/>
      <c r="H60" s="262" t="s">
        <v>747</v>
      </c>
      <c r="I60" s="263" t="s">
        <v>452</v>
      </c>
      <c r="J60" s="264"/>
      <c r="K60" s="268" t="s">
        <v>757</v>
      </c>
      <c r="L60" s="266" t="str">
        <f>VLOOKUP(B60,QualitativeNotes!B:C,2,FALSE)</f>
        <v>N/A</v>
      </c>
      <c r="M60" s="262"/>
      <c r="N60" s="262" t="s">
        <v>747</v>
      </c>
      <c r="O60" s="263" t="s">
        <v>452</v>
      </c>
      <c r="P60" s="264"/>
      <c r="Q60" s="268" t="s">
        <v>758</v>
      </c>
      <c r="R60" s="266" t="str">
        <f>VLOOKUP($B60,QualitativeNotes!B:C,2,FALSE)</f>
        <v>N/A</v>
      </c>
      <c r="S60" s="262"/>
      <c r="T60" s="262" t="s">
        <v>747</v>
      </c>
      <c r="U60" s="263" t="s">
        <v>452</v>
      </c>
      <c r="V60" s="264"/>
      <c r="W60" s="268" t="s">
        <v>759</v>
      </c>
      <c r="X60" s="266" t="str">
        <f>VLOOKUP($B60,QualitativeNotes!B:C,2,FALSE)</f>
        <v>N/A</v>
      </c>
    </row>
    <row r="61" spans="1:24">
      <c r="A61" s="259">
        <v>43921</v>
      </c>
      <c r="B61" s="260" t="s">
        <v>48</v>
      </c>
      <c r="C61" s="261" t="s">
        <v>202</v>
      </c>
      <c r="D61" s="261" t="s">
        <v>275</v>
      </c>
      <c r="E61" s="261" t="s">
        <v>490</v>
      </c>
      <c r="F61" s="262" t="s">
        <v>389</v>
      </c>
      <c r="G61" s="262"/>
      <c r="H61" s="262" t="s">
        <v>747</v>
      </c>
      <c r="I61" s="263" t="s">
        <v>452</v>
      </c>
      <c r="J61" s="264" t="s">
        <v>760</v>
      </c>
      <c r="K61" s="269">
        <v>360</v>
      </c>
      <c r="L61" s="266" t="str">
        <f>VLOOKUP(B61,QualitativeNotes!B:C,2,FALSE)</f>
        <v>N/A</v>
      </c>
      <c r="M61" s="262"/>
      <c r="N61" s="262" t="s">
        <v>747</v>
      </c>
      <c r="O61" s="263" t="s">
        <v>452</v>
      </c>
      <c r="P61" s="264" t="s">
        <v>760</v>
      </c>
      <c r="Q61" s="269">
        <v>360</v>
      </c>
      <c r="R61" s="266" t="str">
        <f>VLOOKUP($B61,QualitativeNotes!B:C,2,FALSE)</f>
        <v>N/A</v>
      </c>
      <c r="S61" s="262"/>
      <c r="T61" s="262" t="s">
        <v>747</v>
      </c>
      <c r="U61" s="263" t="s">
        <v>452</v>
      </c>
      <c r="V61" s="264" t="s">
        <v>760</v>
      </c>
      <c r="W61" s="269">
        <v>360</v>
      </c>
      <c r="X61" s="266" t="str">
        <f>VLOOKUP($B61,QualitativeNotes!B:C,2,FALSE)</f>
        <v>N/A</v>
      </c>
    </row>
    <row r="62" spans="1:24" ht="60">
      <c r="A62" s="259">
        <v>43921</v>
      </c>
      <c r="B62" s="260" t="s">
        <v>49</v>
      </c>
      <c r="C62" s="261" t="s">
        <v>202</v>
      </c>
      <c r="D62" s="261" t="s">
        <v>276</v>
      </c>
      <c r="E62" s="261" t="s">
        <v>490</v>
      </c>
      <c r="F62" s="262" t="s">
        <v>389</v>
      </c>
      <c r="G62" s="262"/>
      <c r="H62" s="262" t="s">
        <v>747</v>
      </c>
      <c r="I62" s="263" t="s">
        <v>452</v>
      </c>
      <c r="J62" s="264"/>
      <c r="K62" s="269">
        <v>1</v>
      </c>
      <c r="L62" s="266" t="str">
        <f>VLOOKUP(B62,QualitativeNotes!B:C,2,FALSE)</f>
        <v>N/A</v>
      </c>
      <c r="M62" s="262"/>
      <c r="N62" s="262" t="s">
        <v>747</v>
      </c>
      <c r="O62" s="263" t="s">
        <v>452</v>
      </c>
      <c r="P62" s="264"/>
      <c r="Q62" s="269">
        <v>1</v>
      </c>
      <c r="R62" s="266" t="str">
        <f>VLOOKUP($B62,QualitativeNotes!B:C,2,FALSE)</f>
        <v>N/A</v>
      </c>
      <c r="S62" s="262"/>
      <c r="T62" s="262" t="s">
        <v>747</v>
      </c>
      <c r="U62" s="263" t="s">
        <v>452</v>
      </c>
      <c r="V62" s="264"/>
      <c r="W62" s="269">
        <v>1</v>
      </c>
      <c r="X62" s="266" t="str">
        <f>VLOOKUP($B62,QualitativeNotes!B:C,2,FALSE)</f>
        <v>N/A</v>
      </c>
    </row>
    <row r="63" spans="1:24" ht="75">
      <c r="A63" s="259">
        <v>43921</v>
      </c>
      <c r="B63" s="260" t="s">
        <v>45</v>
      </c>
      <c r="C63" s="261" t="s">
        <v>203</v>
      </c>
      <c r="D63" s="261" t="s">
        <v>348</v>
      </c>
      <c r="E63" s="261" t="s">
        <v>489</v>
      </c>
      <c r="F63" s="262" t="s">
        <v>746</v>
      </c>
      <c r="G63" s="262"/>
      <c r="H63" s="262" t="s">
        <v>747</v>
      </c>
      <c r="I63" s="263" t="s">
        <v>452</v>
      </c>
      <c r="J63" s="264" t="s">
        <v>245</v>
      </c>
      <c r="K63" s="265">
        <v>50000</v>
      </c>
      <c r="L63" s="266" t="str">
        <f>VLOOKUP(B63,QualitativeNotes!B:C,2,FALSE)</f>
        <v>Since there is no seperations of initial and variation margin at Securities Lending Market, values represent total margin in the market splits by client and house.</v>
      </c>
      <c r="M63" s="262"/>
      <c r="N63" s="262" t="s">
        <v>747</v>
      </c>
      <c r="O63" s="263" t="s">
        <v>452</v>
      </c>
      <c r="P63" s="264" t="s">
        <v>245</v>
      </c>
      <c r="Q63" s="265">
        <v>50000</v>
      </c>
      <c r="R63" s="266" t="str">
        <f>VLOOKUP($B63,QualitativeNotes!B:C,2,FALSE)</f>
        <v>Since there is no seperations of initial and variation margin at Securities Lending Market, values represent total margin in the market splits by client and house.</v>
      </c>
      <c r="S63" s="262"/>
      <c r="T63" s="262" t="s">
        <v>747</v>
      </c>
      <c r="U63" s="263" t="s">
        <v>452</v>
      </c>
      <c r="V63" s="264" t="s">
        <v>245</v>
      </c>
      <c r="W63" s="265">
        <v>50000</v>
      </c>
      <c r="X63" s="266" t="str">
        <f>VLOOKUP($B63,QualitativeNotes!B:C,2,FALSE)</f>
        <v>Since there is no seperations of initial and variation margin at Securities Lending Market, values represent total margin in the market splits by client and house.</v>
      </c>
    </row>
    <row r="64" spans="1:24" ht="75">
      <c r="A64" s="259">
        <v>43921</v>
      </c>
      <c r="B64" s="260" t="s">
        <v>45</v>
      </c>
      <c r="C64" s="261" t="s">
        <v>203</v>
      </c>
      <c r="D64" s="261" t="s">
        <v>348</v>
      </c>
      <c r="E64" s="261" t="s">
        <v>489</v>
      </c>
      <c r="F64" s="262" t="s">
        <v>746</v>
      </c>
      <c r="G64" s="262"/>
      <c r="H64" s="262" t="s">
        <v>747</v>
      </c>
      <c r="I64" s="263" t="s">
        <v>452</v>
      </c>
      <c r="J64" s="264" t="s">
        <v>761</v>
      </c>
      <c r="K64" s="265">
        <v>50000</v>
      </c>
      <c r="L64" s="266" t="str">
        <f>VLOOKUP(B64,QualitativeNotes!B:C,2,FALSE)</f>
        <v>Since there is no seperations of initial and variation margin at Securities Lending Market, values represent total margin in the market splits by client and house.</v>
      </c>
      <c r="M64" s="262"/>
      <c r="N64" s="262" t="s">
        <v>747</v>
      </c>
      <c r="O64" s="263" t="s">
        <v>452</v>
      </c>
      <c r="P64" s="264" t="s">
        <v>761</v>
      </c>
      <c r="Q64" s="265">
        <v>50000</v>
      </c>
      <c r="R64" s="266" t="str">
        <f>VLOOKUP($B64,QualitativeNotes!B:C,2,FALSE)</f>
        <v>Since there is no seperations of initial and variation margin at Securities Lending Market, values represent total margin in the market splits by client and house.</v>
      </c>
      <c r="S64" s="262"/>
      <c r="T64" s="262" t="s">
        <v>747</v>
      </c>
      <c r="U64" s="263" t="s">
        <v>452</v>
      </c>
      <c r="V64" s="264" t="s">
        <v>761</v>
      </c>
      <c r="W64" s="265">
        <v>50000</v>
      </c>
      <c r="X64" s="266" t="str">
        <f>VLOOKUP($B64,QualitativeNotes!B:C,2,FALSE)</f>
        <v>Since there is no seperations of initial and variation margin at Securities Lending Market, values represent total margin in the market splits by client and house.</v>
      </c>
    </row>
    <row r="65" spans="1:24" ht="75">
      <c r="A65" s="259">
        <v>43921</v>
      </c>
      <c r="B65" s="260" t="s">
        <v>45</v>
      </c>
      <c r="C65" s="261" t="s">
        <v>203</v>
      </c>
      <c r="D65" s="261" t="s">
        <v>348</v>
      </c>
      <c r="E65" s="261" t="s">
        <v>489</v>
      </c>
      <c r="F65" s="262" t="s">
        <v>746</v>
      </c>
      <c r="G65" s="262"/>
      <c r="H65" s="262" t="s">
        <v>747</v>
      </c>
      <c r="I65" s="263" t="s">
        <v>452</v>
      </c>
      <c r="J65" s="264" t="s">
        <v>244</v>
      </c>
      <c r="K65" s="265">
        <v>50000</v>
      </c>
      <c r="L65" s="266" t="str">
        <f>VLOOKUP(B65,QualitativeNotes!B:C,2,FALSE)</f>
        <v>Since there is no seperations of initial and variation margin at Securities Lending Market, values represent total margin in the market splits by client and house.</v>
      </c>
      <c r="M65" s="262"/>
      <c r="N65" s="262" t="s">
        <v>747</v>
      </c>
      <c r="O65" s="263" t="s">
        <v>452</v>
      </c>
      <c r="P65" s="264" t="s">
        <v>244</v>
      </c>
      <c r="Q65" s="265">
        <v>50000</v>
      </c>
      <c r="R65" s="266" t="str">
        <f>VLOOKUP($B65,QualitativeNotes!B:C,2,FALSE)</f>
        <v>Since there is no seperations of initial and variation margin at Securities Lending Market, values represent total margin in the market splits by client and house.</v>
      </c>
      <c r="S65" s="262"/>
      <c r="T65" s="262" t="s">
        <v>747</v>
      </c>
      <c r="U65" s="263" t="s">
        <v>452</v>
      </c>
      <c r="V65" s="264" t="s">
        <v>244</v>
      </c>
      <c r="W65" s="265">
        <v>50000</v>
      </c>
      <c r="X65" s="266" t="str">
        <f>VLOOKUP($B65,QualitativeNotes!B:C,2,FALSE)</f>
        <v>Since there is no seperations of initial and variation margin at Securities Lending Market, values represent total margin in the market splits by client and house.</v>
      </c>
    </row>
    <row r="66" spans="1:24" ht="75">
      <c r="A66" s="259">
        <v>43921</v>
      </c>
      <c r="B66" s="260" t="s">
        <v>45</v>
      </c>
      <c r="C66" s="261" t="s">
        <v>203</v>
      </c>
      <c r="D66" s="261" t="s">
        <v>348</v>
      </c>
      <c r="E66" s="261" t="s">
        <v>489</v>
      </c>
      <c r="F66" s="262" t="s">
        <v>746</v>
      </c>
      <c r="G66" s="262"/>
      <c r="H66" s="262" t="s">
        <v>747</v>
      </c>
      <c r="I66" s="263" t="s">
        <v>452</v>
      </c>
      <c r="J66" s="264" t="s">
        <v>253</v>
      </c>
      <c r="K66" s="265">
        <f>SUM(K63:K65)</f>
        <v>150000</v>
      </c>
      <c r="L66" s="266" t="str">
        <f>VLOOKUP(B66,QualitativeNotes!B:C,2,FALSE)</f>
        <v>Since there is no seperations of initial and variation margin at Securities Lending Market, values represent total margin in the market splits by client and house.</v>
      </c>
      <c r="M66" s="262"/>
      <c r="N66" s="262" t="s">
        <v>747</v>
      </c>
      <c r="O66" s="263" t="s">
        <v>452</v>
      </c>
      <c r="P66" s="264" t="s">
        <v>253</v>
      </c>
      <c r="Q66" s="265">
        <f>SUM(Q63:Q65)</f>
        <v>150000</v>
      </c>
      <c r="R66" s="266" t="str">
        <f>VLOOKUP($B66,QualitativeNotes!B:C,2,FALSE)</f>
        <v>Since there is no seperations of initial and variation margin at Securities Lending Market, values represent total margin in the market splits by client and house.</v>
      </c>
      <c r="S66" s="262"/>
      <c r="T66" s="262" t="s">
        <v>747</v>
      </c>
      <c r="U66" s="263" t="s">
        <v>452</v>
      </c>
      <c r="V66" s="264" t="s">
        <v>253</v>
      </c>
      <c r="W66" s="265">
        <f>SUM(W63:W65)</f>
        <v>150000</v>
      </c>
      <c r="X66" s="266" t="str">
        <f>VLOOKUP($B66,QualitativeNotes!B:C,2,FALSE)</f>
        <v>Since there is no seperations of initial and variation margin at Securities Lending Market, values represent total margin in the market splits by client and house.</v>
      </c>
    </row>
    <row r="67" spans="1:24" ht="45">
      <c r="A67" s="259">
        <v>43921</v>
      </c>
      <c r="B67" s="260" t="s">
        <v>46</v>
      </c>
      <c r="C67" s="261" t="s">
        <v>204</v>
      </c>
      <c r="D67" s="261" t="s">
        <v>349</v>
      </c>
      <c r="E67" s="261" t="s">
        <v>489</v>
      </c>
      <c r="F67" s="262" t="s">
        <v>746</v>
      </c>
      <c r="G67" s="262"/>
      <c r="H67" s="262" t="s">
        <v>747</v>
      </c>
      <c r="I67" s="263" t="s">
        <v>452</v>
      </c>
      <c r="J67" s="264" t="s">
        <v>762</v>
      </c>
      <c r="K67" s="265">
        <v>1000000</v>
      </c>
      <c r="L67" s="266" t="str">
        <f>VLOOKUP(B67,QualitativeNotes!B:C,2,FALSE)</f>
        <v>N/A</v>
      </c>
      <c r="M67" s="262"/>
      <c r="N67" s="262" t="s">
        <v>747</v>
      </c>
      <c r="O67" s="263" t="s">
        <v>452</v>
      </c>
      <c r="P67" s="264" t="s">
        <v>762</v>
      </c>
      <c r="Q67" s="265">
        <v>1000000</v>
      </c>
      <c r="R67" s="266" t="str">
        <f>VLOOKUP($B67,QualitativeNotes!B:C,2,FALSE)</f>
        <v>N/A</v>
      </c>
      <c r="S67" s="262"/>
      <c r="T67" s="262" t="s">
        <v>747</v>
      </c>
      <c r="U67" s="263" t="s">
        <v>452</v>
      </c>
      <c r="V67" s="264" t="s">
        <v>762</v>
      </c>
      <c r="W67" s="265">
        <v>1000000</v>
      </c>
      <c r="X67" s="266" t="str">
        <f>VLOOKUP($B67,QualitativeNotes!B:C,2,FALSE)</f>
        <v>N/A</v>
      </c>
    </row>
    <row r="68" spans="1:24" ht="45">
      <c r="A68" s="259">
        <v>43921</v>
      </c>
      <c r="B68" s="260" t="s">
        <v>46</v>
      </c>
      <c r="C68" s="261" t="s">
        <v>204</v>
      </c>
      <c r="D68" s="261" t="s">
        <v>349</v>
      </c>
      <c r="E68" s="261" t="s">
        <v>489</v>
      </c>
      <c r="F68" s="262" t="s">
        <v>746</v>
      </c>
      <c r="G68" s="262"/>
      <c r="H68" s="262" t="s">
        <v>747</v>
      </c>
      <c r="I68" s="263" t="s">
        <v>452</v>
      </c>
      <c r="J68" s="264" t="s">
        <v>763</v>
      </c>
      <c r="K68" s="265">
        <v>1000000</v>
      </c>
      <c r="L68" s="266" t="str">
        <f>VLOOKUP(B68,QualitativeNotes!B:C,2,FALSE)</f>
        <v>N/A</v>
      </c>
      <c r="M68" s="262"/>
      <c r="N68" s="262" t="s">
        <v>747</v>
      </c>
      <c r="O68" s="263" t="s">
        <v>452</v>
      </c>
      <c r="P68" s="264" t="s">
        <v>763</v>
      </c>
      <c r="Q68" s="265">
        <v>1000000</v>
      </c>
      <c r="R68" s="266" t="str">
        <f>VLOOKUP($B68,QualitativeNotes!B:C,2,FALSE)</f>
        <v>N/A</v>
      </c>
      <c r="S68" s="262"/>
      <c r="T68" s="262" t="s">
        <v>747</v>
      </c>
      <c r="U68" s="263" t="s">
        <v>452</v>
      </c>
      <c r="V68" s="264" t="s">
        <v>763</v>
      </c>
      <c r="W68" s="265">
        <v>1000000</v>
      </c>
      <c r="X68" s="266" t="str">
        <f>VLOOKUP($B68,QualitativeNotes!B:C,2,FALSE)</f>
        <v>N/A</v>
      </c>
    </row>
    <row r="69" spans="1:24" ht="45">
      <c r="A69" s="259">
        <v>43921</v>
      </c>
      <c r="B69" s="260" t="s">
        <v>46</v>
      </c>
      <c r="C69" s="261" t="s">
        <v>204</v>
      </c>
      <c r="D69" s="261" t="s">
        <v>349</v>
      </c>
      <c r="E69" s="261" t="s">
        <v>489</v>
      </c>
      <c r="F69" s="262" t="s">
        <v>746</v>
      </c>
      <c r="G69" s="262"/>
      <c r="H69" s="262" t="s">
        <v>747</v>
      </c>
      <c r="I69" s="263" t="s">
        <v>452</v>
      </c>
      <c r="J69" s="264" t="s">
        <v>764</v>
      </c>
      <c r="K69" s="265">
        <v>1000000</v>
      </c>
      <c r="L69" s="266" t="str">
        <f>VLOOKUP(B69,QualitativeNotes!B:C,2,FALSE)</f>
        <v>N/A</v>
      </c>
      <c r="M69" s="262"/>
      <c r="N69" s="262" t="s">
        <v>747</v>
      </c>
      <c r="O69" s="263" t="s">
        <v>452</v>
      </c>
      <c r="P69" s="264" t="s">
        <v>764</v>
      </c>
      <c r="Q69" s="265">
        <v>1000000</v>
      </c>
      <c r="R69" s="266" t="str">
        <f>VLOOKUP($B69,QualitativeNotes!B:C,2,FALSE)</f>
        <v>N/A</v>
      </c>
      <c r="S69" s="262"/>
      <c r="T69" s="262" t="s">
        <v>747</v>
      </c>
      <c r="U69" s="263" t="s">
        <v>452</v>
      </c>
      <c r="V69" s="264" t="s">
        <v>764</v>
      </c>
      <c r="W69" s="265">
        <v>1000000</v>
      </c>
      <c r="X69" s="266" t="str">
        <f>VLOOKUP($B69,QualitativeNotes!B:C,2,FALSE)</f>
        <v>N/A</v>
      </c>
    </row>
    <row r="70" spans="1:24" ht="45">
      <c r="A70" s="259">
        <v>43921</v>
      </c>
      <c r="B70" s="260" t="s">
        <v>46</v>
      </c>
      <c r="C70" s="261" t="s">
        <v>204</v>
      </c>
      <c r="D70" s="261" t="s">
        <v>349</v>
      </c>
      <c r="E70" s="261" t="s">
        <v>489</v>
      </c>
      <c r="F70" s="262" t="s">
        <v>746</v>
      </c>
      <c r="G70" s="262"/>
      <c r="H70" s="262" t="s">
        <v>747</v>
      </c>
      <c r="I70" s="263" t="s">
        <v>452</v>
      </c>
      <c r="J70" s="264" t="s">
        <v>765</v>
      </c>
      <c r="K70" s="265">
        <v>1000000</v>
      </c>
      <c r="L70" s="266" t="str">
        <f>VLOOKUP(B70,QualitativeNotes!B:C,2,FALSE)</f>
        <v>N/A</v>
      </c>
      <c r="M70" s="262"/>
      <c r="N70" s="262" t="s">
        <v>747</v>
      </c>
      <c r="O70" s="263" t="s">
        <v>452</v>
      </c>
      <c r="P70" s="264" t="s">
        <v>765</v>
      </c>
      <c r="Q70" s="265">
        <v>1000000</v>
      </c>
      <c r="R70" s="266" t="str">
        <f>VLOOKUP($B70,QualitativeNotes!B:C,2,FALSE)</f>
        <v>N/A</v>
      </c>
      <c r="S70" s="262"/>
      <c r="T70" s="262" t="s">
        <v>747</v>
      </c>
      <c r="U70" s="263" t="s">
        <v>452</v>
      </c>
      <c r="V70" s="264" t="s">
        <v>765</v>
      </c>
      <c r="W70" s="265">
        <v>1000000</v>
      </c>
      <c r="X70" s="266" t="str">
        <f>VLOOKUP($B70,QualitativeNotes!B:C,2,FALSE)</f>
        <v>N/A</v>
      </c>
    </row>
    <row r="71" spans="1:24" ht="45">
      <c r="A71" s="259">
        <v>43921</v>
      </c>
      <c r="B71" s="260" t="s">
        <v>46</v>
      </c>
      <c r="C71" s="261" t="s">
        <v>204</v>
      </c>
      <c r="D71" s="261" t="s">
        <v>349</v>
      </c>
      <c r="E71" s="261" t="s">
        <v>489</v>
      </c>
      <c r="F71" s="262" t="s">
        <v>746</v>
      </c>
      <c r="G71" s="262"/>
      <c r="H71" s="262" t="s">
        <v>747</v>
      </c>
      <c r="I71" s="263" t="s">
        <v>452</v>
      </c>
      <c r="J71" s="264" t="s">
        <v>766</v>
      </c>
      <c r="K71" s="265">
        <f>SUM(K67,K69)</f>
        <v>2000000</v>
      </c>
      <c r="L71" s="266" t="str">
        <f>VLOOKUP(B71,QualitativeNotes!B:C,2,FALSE)</f>
        <v>N/A</v>
      </c>
      <c r="M71" s="262"/>
      <c r="N71" s="262" t="s">
        <v>747</v>
      </c>
      <c r="O71" s="263" t="s">
        <v>452</v>
      </c>
      <c r="P71" s="264" t="s">
        <v>766</v>
      </c>
      <c r="Q71" s="265">
        <f>SUM(Q67,Q69)</f>
        <v>2000000</v>
      </c>
      <c r="R71" s="266" t="str">
        <f>VLOOKUP($B71,QualitativeNotes!B:C,2,FALSE)</f>
        <v>N/A</v>
      </c>
      <c r="S71" s="262"/>
      <c r="T71" s="262" t="s">
        <v>747</v>
      </c>
      <c r="U71" s="263" t="s">
        <v>452</v>
      </c>
      <c r="V71" s="264" t="s">
        <v>766</v>
      </c>
      <c r="W71" s="265">
        <f>SUM(W67,W69)</f>
        <v>2000000</v>
      </c>
      <c r="X71" s="266" t="str">
        <f>VLOOKUP($B71,QualitativeNotes!B:C,2,FALSE)</f>
        <v>N/A</v>
      </c>
    </row>
    <row r="72" spans="1:24" ht="45">
      <c r="A72" s="259">
        <v>43921</v>
      </c>
      <c r="B72" s="260" t="s">
        <v>46</v>
      </c>
      <c r="C72" s="261" t="s">
        <v>204</v>
      </c>
      <c r="D72" s="261" t="s">
        <v>349</v>
      </c>
      <c r="E72" s="261" t="s">
        <v>489</v>
      </c>
      <c r="F72" s="262" t="s">
        <v>746</v>
      </c>
      <c r="G72" s="262"/>
      <c r="H72" s="262" t="s">
        <v>747</v>
      </c>
      <c r="I72" s="263" t="s">
        <v>452</v>
      </c>
      <c r="J72" s="264" t="s">
        <v>767</v>
      </c>
      <c r="K72" s="265">
        <f>SUM(K68,K70)</f>
        <v>2000000</v>
      </c>
      <c r="L72" s="266" t="str">
        <f>VLOOKUP(B72,QualitativeNotes!B:C,2,FALSE)</f>
        <v>N/A</v>
      </c>
      <c r="M72" s="262"/>
      <c r="N72" s="262" t="s">
        <v>747</v>
      </c>
      <c r="O72" s="263" t="s">
        <v>452</v>
      </c>
      <c r="P72" s="264" t="s">
        <v>767</v>
      </c>
      <c r="Q72" s="265">
        <f>SUM(Q68,Q70)</f>
        <v>2000000</v>
      </c>
      <c r="R72" s="266" t="str">
        <f>VLOOKUP($B72,QualitativeNotes!B:C,2,FALSE)</f>
        <v>N/A</v>
      </c>
      <c r="S72" s="262"/>
      <c r="T72" s="262" t="s">
        <v>747</v>
      </c>
      <c r="U72" s="263" t="s">
        <v>452</v>
      </c>
      <c r="V72" s="264" t="s">
        <v>767</v>
      </c>
      <c r="W72" s="265">
        <f>SUM(W68,W70)</f>
        <v>2000000</v>
      </c>
      <c r="X72" s="266" t="str">
        <f>VLOOKUP($B72,QualitativeNotes!B:C,2,FALSE)</f>
        <v>N/A</v>
      </c>
    </row>
    <row r="73" spans="1:24" ht="45">
      <c r="A73" s="259">
        <v>43921</v>
      </c>
      <c r="B73" s="260" t="s">
        <v>50</v>
      </c>
      <c r="C73" s="261" t="s">
        <v>204</v>
      </c>
      <c r="D73" s="261" t="s">
        <v>351</v>
      </c>
      <c r="E73" s="261" t="s">
        <v>489</v>
      </c>
      <c r="F73" s="262" t="s">
        <v>746</v>
      </c>
      <c r="G73" s="262"/>
      <c r="H73" s="262" t="s">
        <v>747</v>
      </c>
      <c r="I73" s="263" t="s">
        <v>452</v>
      </c>
      <c r="J73" s="264" t="s">
        <v>762</v>
      </c>
      <c r="K73" s="265">
        <v>1000000</v>
      </c>
      <c r="L73" s="266" t="str">
        <f>VLOOKUP(B73,QualitativeNotes!B:C,2,FALSE)</f>
        <v>N/A</v>
      </c>
      <c r="M73" s="262"/>
      <c r="N73" s="262" t="s">
        <v>747</v>
      </c>
      <c r="O73" s="263" t="s">
        <v>452</v>
      </c>
      <c r="P73" s="264" t="s">
        <v>762</v>
      </c>
      <c r="Q73" s="265">
        <v>1000000</v>
      </c>
      <c r="R73" s="266" t="str">
        <f>VLOOKUP($B73,QualitativeNotes!B:C,2,FALSE)</f>
        <v>N/A</v>
      </c>
      <c r="S73" s="262"/>
      <c r="T73" s="262" t="s">
        <v>747</v>
      </c>
      <c r="U73" s="263" t="s">
        <v>452</v>
      </c>
      <c r="V73" s="264" t="s">
        <v>762</v>
      </c>
      <c r="W73" s="265">
        <v>1000000</v>
      </c>
      <c r="X73" s="266" t="str">
        <f>VLOOKUP($B73,QualitativeNotes!B:C,2,FALSE)</f>
        <v>N/A</v>
      </c>
    </row>
    <row r="74" spans="1:24" ht="45">
      <c r="A74" s="259">
        <v>43921</v>
      </c>
      <c r="B74" s="260" t="s">
        <v>50</v>
      </c>
      <c r="C74" s="261" t="s">
        <v>204</v>
      </c>
      <c r="D74" s="261" t="s">
        <v>351</v>
      </c>
      <c r="E74" s="261" t="s">
        <v>489</v>
      </c>
      <c r="F74" s="262" t="s">
        <v>746</v>
      </c>
      <c r="G74" s="262"/>
      <c r="H74" s="262" t="s">
        <v>747</v>
      </c>
      <c r="I74" s="263" t="s">
        <v>452</v>
      </c>
      <c r="J74" s="264" t="s">
        <v>763</v>
      </c>
      <c r="K74" s="265">
        <v>1000000</v>
      </c>
      <c r="L74" s="266" t="str">
        <f>VLOOKUP(B74,QualitativeNotes!B:C,2,FALSE)</f>
        <v>N/A</v>
      </c>
      <c r="M74" s="262"/>
      <c r="N74" s="262" t="s">
        <v>747</v>
      </c>
      <c r="O74" s="263" t="s">
        <v>452</v>
      </c>
      <c r="P74" s="264" t="s">
        <v>763</v>
      </c>
      <c r="Q74" s="265">
        <v>1000000</v>
      </c>
      <c r="R74" s="266" t="str">
        <f>VLOOKUP($B74,QualitativeNotes!B:C,2,FALSE)</f>
        <v>N/A</v>
      </c>
      <c r="S74" s="262"/>
      <c r="T74" s="262" t="s">
        <v>747</v>
      </c>
      <c r="U74" s="263" t="s">
        <v>452</v>
      </c>
      <c r="V74" s="264" t="s">
        <v>763</v>
      </c>
      <c r="W74" s="265">
        <v>1000000</v>
      </c>
      <c r="X74" s="266" t="str">
        <f>VLOOKUP($B74,QualitativeNotes!B:C,2,FALSE)</f>
        <v>N/A</v>
      </c>
    </row>
    <row r="75" spans="1:24" ht="45">
      <c r="A75" s="259">
        <v>43921</v>
      </c>
      <c r="B75" s="260" t="s">
        <v>50</v>
      </c>
      <c r="C75" s="261" t="s">
        <v>204</v>
      </c>
      <c r="D75" s="261" t="s">
        <v>351</v>
      </c>
      <c r="E75" s="261" t="s">
        <v>489</v>
      </c>
      <c r="F75" s="262" t="s">
        <v>746</v>
      </c>
      <c r="G75" s="262"/>
      <c r="H75" s="262" t="s">
        <v>747</v>
      </c>
      <c r="I75" s="263" t="s">
        <v>452</v>
      </c>
      <c r="J75" s="264" t="s">
        <v>764</v>
      </c>
      <c r="K75" s="265">
        <v>1000000</v>
      </c>
      <c r="L75" s="266" t="str">
        <f>VLOOKUP(B75,QualitativeNotes!B:C,2,FALSE)</f>
        <v>N/A</v>
      </c>
      <c r="M75" s="262"/>
      <c r="N75" s="262" t="s">
        <v>747</v>
      </c>
      <c r="O75" s="263" t="s">
        <v>452</v>
      </c>
      <c r="P75" s="264" t="s">
        <v>764</v>
      </c>
      <c r="Q75" s="265">
        <v>1000000</v>
      </c>
      <c r="R75" s="266" t="str">
        <f>VLOOKUP($B75,QualitativeNotes!B:C,2,FALSE)</f>
        <v>N/A</v>
      </c>
      <c r="S75" s="262"/>
      <c r="T75" s="262" t="s">
        <v>747</v>
      </c>
      <c r="U75" s="263" t="s">
        <v>452</v>
      </c>
      <c r="V75" s="264" t="s">
        <v>764</v>
      </c>
      <c r="W75" s="265">
        <v>1000000</v>
      </c>
      <c r="X75" s="266" t="str">
        <f>VLOOKUP($B75,QualitativeNotes!B:C,2,FALSE)</f>
        <v>N/A</v>
      </c>
    </row>
    <row r="76" spans="1:24" ht="45">
      <c r="A76" s="259">
        <v>43921</v>
      </c>
      <c r="B76" s="260" t="s">
        <v>50</v>
      </c>
      <c r="C76" s="261" t="s">
        <v>204</v>
      </c>
      <c r="D76" s="261" t="s">
        <v>351</v>
      </c>
      <c r="E76" s="261" t="s">
        <v>489</v>
      </c>
      <c r="F76" s="262" t="s">
        <v>746</v>
      </c>
      <c r="G76" s="262"/>
      <c r="H76" s="262" t="s">
        <v>747</v>
      </c>
      <c r="I76" s="263" t="s">
        <v>452</v>
      </c>
      <c r="J76" s="264" t="s">
        <v>765</v>
      </c>
      <c r="K76" s="265">
        <v>1000000</v>
      </c>
      <c r="L76" s="266" t="str">
        <f>VLOOKUP(B76,QualitativeNotes!B:C,2,FALSE)</f>
        <v>N/A</v>
      </c>
      <c r="M76" s="262"/>
      <c r="N76" s="262" t="s">
        <v>747</v>
      </c>
      <c r="O76" s="263" t="s">
        <v>452</v>
      </c>
      <c r="P76" s="264" t="s">
        <v>765</v>
      </c>
      <c r="Q76" s="265">
        <v>1000000</v>
      </c>
      <c r="R76" s="266" t="str">
        <f>VLOOKUP($B76,QualitativeNotes!B:C,2,FALSE)</f>
        <v>N/A</v>
      </c>
      <c r="S76" s="262"/>
      <c r="T76" s="262" t="s">
        <v>747</v>
      </c>
      <c r="U76" s="263" t="s">
        <v>452</v>
      </c>
      <c r="V76" s="264" t="s">
        <v>765</v>
      </c>
      <c r="W76" s="265">
        <v>1000000</v>
      </c>
      <c r="X76" s="266" t="str">
        <f>VLOOKUP($B76,QualitativeNotes!B:C,2,FALSE)</f>
        <v>N/A</v>
      </c>
    </row>
    <row r="77" spans="1:24" ht="45">
      <c r="A77" s="259">
        <v>43921</v>
      </c>
      <c r="B77" s="260" t="s">
        <v>50</v>
      </c>
      <c r="C77" s="261" t="s">
        <v>204</v>
      </c>
      <c r="D77" s="261" t="s">
        <v>351</v>
      </c>
      <c r="E77" s="261" t="s">
        <v>489</v>
      </c>
      <c r="F77" s="262" t="s">
        <v>746</v>
      </c>
      <c r="G77" s="262"/>
      <c r="H77" s="262" t="s">
        <v>747</v>
      </c>
      <c r="I77" s="263" t="s">
        <v>452</v>
      </c>
      <c r="J77" s="264" t="s">
        <v>766</v>
      </c>
      <c r="K77" s="265">
        <f>SUM(K73,K75)</f>
        <v>2000000</v>
      </c>
      <c r="L77" s="266" t="str">
        <f>VLOOKUP(B77,QualitativeNotes!B:C,2,FALSE)</f>
        <v>N/A</v>
      </c>
      <c r="M77" s="262"/>
      <c r="N77" s="262" t="s">
        <v>747</v>
      </c>
      <c r="O77" s="263" t="s">
        <v>452</v>
      </c>
      <c r="P77" s="264" t="s">
        <v>766</v>
      </c>
      <c r="Q77" s="265">
        <f>SUM(Q73,Q75)</f>
        <v>2000000</v>
      </c>
      <c r="R77" s="266" t="str">
        <f>VLOOKUP($B77,QualitativeNotes!B:C,2,FALSE)</f>
        <v>N/A</v>
      </c>
      <c r="S77" s="262"/>
      <c r="T77" s="262" t="s">
        <v>747</v>
      </c>
      <c r="U77" s="263" t="s">
        <v>452</v>
      </c>
      <c r="V77" s="264" t="s">
        <v>766</v>
      </c>
      <c r="W77" s="265">
        <f>SUM(W73,W75)</f>
        <v>2000000</v>
      </c>
      <c r="X77" s="266" t="str">
        <f>VLOOKUP($B77,QualitativeNotes!B:C,2,FALSE)</f>
        <v>N/A</v>
      </c>
    </row>
    <row r="78" spans="1:24" ht="45">
      <c r="A78" s="259">
        <v>43921</v>
      </c>
      <c r="B78" s="260" t="s">
        <v>50</v>
      </c>
      <c r="C78" s="261" t="s">
        <v>204</v>
      </c>
      <c r="D78" s="261" t="s">
        <v>351</v>
      </c>
      <c r="E78" s="261" t="s">
        <v>489</v>
      </c>
      <c r="F78" s="262" t="s">
        <v>746</v>
      </c>
      <c r="G78" s="262"/>
      <c r="H78" s="262" t="s">
        <v>747</v>
      </c>
      <c r="I78" s="263" t="s">
        <v>452</v>
      </c>
      <c r="J78" s="264" t="s">
        <v>767</v>
      </c>
      <c r="K78" s="265">
        <f>SUM(K74,K76)</f>
        <v>2000000</v>
      </c>
      <c r="L78" s="266" t="str">
        <f>VLOOKUP(B78,QualitativeNotes!B:C,2,FALSE)</f>
        <v>N/A</v>
      </c>
      <c r="M78" s="262"/>
      <c r="N78" s="262" t="s">
        <v>747</v>
      </c>
      <c r="O78" s="263" t="s">
        <v>452</v>
      </c>
      <c r="P78" s="264" t="s">
        <v>767</v>
      </c>
      <c r="Q78" s="265">
        <f>SUM(Q74,Q76)</f>
        <v>2000000</v>
      </c>
      <c r="R78" s="266" t="str">
        <f>VLOOKUP($B78,QualitativeNotes!B:C,2,FALSE)</f>
        <v>N/A</v>
      </c>
      <c r="S78" s="262"/>
      <c r="T78" s="262" t="s">
        <v>747</v>
      </c>
      <c r="U78" s="263" t="s">
        <v>452</v>
      </c>
      <c r="V78" s="264" t="s">
        <v>767</v>
      </c>
      <c r="W78" s="265">
        <f>SUM(W74,W76)</f>
        <v>2000000</v>
      </c>
      <c r="X78" s="266" t="str">
        <f>VLOOKUP($B78,QualitativeNotes!B:C,2,FALSE)</f>
        <v>N/A</v>
      </c>
    </row>
    <row r="79" spans="1:24" ht="60">
      <c r="A79" s="259">
        <v>43921</v>
      </c>
      <c r="B79" s="260" t="s">
        <v>51</v>
      </c>
      <c r="C79" s="261" t="s">
        <v>204</v>
      </c>
      <c r="D79" s="261" t="s">
        <v>352</v>
      </c>
      <c r="E79" s="261" t="s">
        <v>489</v>
      </c>
      <c r="F79" s="262" t="s">
        <v>746</v>
      </c>
      <c r="G79" s="262"/>
      <c r="H79" s="262" t="s">
        <v>747</v>
      </c>
      <c r="I79" s="263" t="s">
        <v>452</v>
      </c>
      <c r="J79" s="264" t="s">
        <v>762</v>
      </c>
      <c r="K79" s="265">
        <v>1000000</v>
      </c>
      <c r="L79" s="266" t="str">
        <f>VLOOKUP(B79,QualitativeNotes!B:C,2,FALSE)</f>
        <v>N/A</v>
      </c>
      <c r="M79" s="262"/>
      <c r="N79" s="262" t="s">
        <v>747</v>
      </c>
      <c r="O79" s="263" t="s">
        <v>452</v>
      </c>
      <c r="P79" s="264" t="s">
        <v>762</v>
      </c>
      <c r="Q79" s="265">
        <v>1000000</v>
      </c>
      <c r="R79" s="266" t="str">
        <f>VLOOKUP($B79,QualitativeNotes!B:C,2,FALSE)</f>
        <v>N/A</v>
      </c>
      <c r="S79" s="262"/>
      <c r="T79" s="262" t="s">
        <v>747</v>
      </c>
      <c r="U79" s="263" t="s">
        <v>452</v>
      </c>
      <c r="V79" s="264" t="s">
        <v>762</v>
      </c>
      <c r="W79" s="265">
        <v>1000000</v>
      </c>
      <c r="X79" s="266" t="str">
        <f>VLOOKUP($B79,QualitativeNotes!B:C,2,FALSE)</f>
        <v>N/A</v>
      </c>
    </row>
    <row r="80" spans="1:24" ht="60">
      <c r="A80" s="259">
        <v>43921</v>
      </c>
      <c r="B80" s="260" t="s">
        <v>51</v>
      </c>
      <c r="C80" s="261" t="s">
        <v>204</v>
      </c>
      <c r="D80" s="261" t="s">
        <v>352</v>
      </c>
      <c r="E80" s="261" t="s">
        <v>489</v>
      </c>
      <c r="F80" s="262" t="s">
        <v>746</v>
      </c>
      <c r="G80" s="262"/>
      <c r="H80" s="262" t="s">
        <v>747</v>
      </c>
      <c r="I80" s="263" t="s">
        <v>452</v>
      </c>
      <c r="J80" s="264" t="s">
        <v>763</v>
      </c>
      <c r="K80" s="265">
        <v>1000000</v>
      </c>
      <c r="L80" s="266" t="str">
        <f>VLOOKUP(B80,QualitativeNotes!B:C,2,FALSE)</f>
        <v>N/A</v>
      </c>
      <c r="M80" s="262"/>
      <c r="N80" s="262" t="s">
        <v>747</v>
      </c>
      <c r="O80" s="263" t="s">
        <v>452</v>
      </c>
      <c r="P80" s="264" t="s">
        <v>763</v>
      </c>
      <c r="Q80" s="265">
        <v>1000000</v>
      </c>
      <c r="R80" s="266" t="str">
        <f>VLOOKUP($B80,QualitativeNotes!B:C,2,FALSE)</f>
        <v>N/A</v>
      </c>
      <c r="S80" s="262"/>
      <c r="T80" s="262" t="s">
        <v>747</v>
      </c>
      <c r="U80" s="263" t="s">
        <v>452</v>
      </c>
      <c r="V80" s="264" t="s">
        <v>763</v>
      </c>
      <c r="W80" s="265">
        <v>1000000</v>
      </c>
      <c r="X80" s="266" t="str">
        <f>VLOOKUP($B80,QualitativeNotes!B:C,2,FALSE)</f>
        <v>N/A</v>
      </c>
    </row>
    <row r="81" spans="1:24" ht="60">
      <c r="A81" s="259">
        <v>43921</v>
      </c>
      <c r="B81" s="260" t="s">
        <v>51</v>
      </c>
      <c r="C81" s="261" t="s">
        <v>204</v>
      </c>
      <c r="D81" s="261" t="s">
        <v>352</v>
      </c>
      <c r="E81" s="261" t="s">
        <v>489</v>
      </c>
      <c r="F81" s="262" t="s">
        <v>746</v>
      </c>
      <c r="G81" s="262"/>
      <c r="H81" s="262" t="s">
        <v>747</v>
      </c>
      <c r="I81" s="263" t="s">
        <v>452</v>
      </c>
      <c r="J81" s="264" t="s">
        <v>764</v>
      </c>
      <c r="K81" s="265">
        <v>1000000</v>
      </c>
      <c r="L81" s="266" t="str">
        <f>VLOOKUP(B81,QualitativeNotes!B:C,2,FALSE)</f>
        <v>N/A</v>
      </c>
      <c r="M81" s="262"/>
      <c r="N81" s="262" t="s">
        <v>747</v>
      </c>
      <c r="O81" s="263" t="s">
        <v>452</v>
      </c>
      <c r="P81" s="264" t="s">
        <v>764</v>
      </c>
      <c r="Q81" s="265">
        <v>1000000</v>
      </c>
      <c r="R81" s="266" t="str">
        <f>VLOOKUP($B81,QualitativeNotes!B:C,2,FALSE)</f>
        <v>N/A</v>
      </c>
      <c r="S81" s="262"/>
      <c r="T81" s="262" t="s">
        <v>747</v>
      </c>
      <c r="U81" s="263" t="s">
        <v>452</v>
      </c>
      <c r="V81" s="264" t="s">
        <v>764</v>
      </c>
      <c r="W81" s="265">
        <v>1000000</v>
      </c>
      <c r="X81" s="266" t="str">
        <f>VLOOKUP($B81,QualitativeNotes!B:C,2,FALSE)</f>
        <v>N/A</v>
      </c>
    </row>
    <row r="82" spans="1:24" ht="60">
      <c r="A82" s="259">
        <v>43921</v>
      </c>
      <c r="B82" s="260" t="s">
        <v>51</v>
      </c>
      <c r="C82" s="261" t="s">
        <v>204</v>
      </c>
      <c r="D82" s="261" t="s">
        <v>352</v>
      </c>
      <c r="E82" s="261" t="s">
        <v>489</v>
      </c>
      <c r="F82" s="262" t="s">
        <v>746</v>
      </c>
      <c r="G82" s="262"/>
      <c r="H82" s="262" t="s">
        <v>747</v>
      </c>
      <c r="I82" s="263" t="s">
        <v>452</v>
      </c>
      <c r="J82" s="264" t="s">
        <v>765</v>
      </c>
      <c r="K82" s="265">
        <v>1000000</v>
      </c>
      <c r="L82" s="266" t="str">
        <f>VLOOKUP(B82,QualitativeNotes!B:C,2,FALSE)</f>
        <v>N/A</v>
      </c>
      <c r="M82" s="262"/>
      <c r="N82" s="262" t="s">
        <v>747</v>
      </c>
      <c r="O82" s="263" t="s">
        <v>452</v>
      </c>
      <c r="P82" s="264" t="s">
        <v>765</v>
      </c>
      <c r="Q82" s="265">
        <v>1000000</v>
      </c>
      <c r="R82" s="266" t="str">
        <f>VLOOKUP($B82,QualitativeNotes!B:C,2,FALSE)</f>
        <v>N/A</v>
      </c>
      <c r="S82" s="262"/>
      <c r="T82" s="262" t="s">
        <v>747</v>
      </c>
      <c r="U82" s="263" t="s">
        <v>452</v>
      </c>
      <c r="V82" s="264" t="s">
        <v>765</v>
      </c>
      <c r="W82" s="265">
        <v>1000000</v>
      </c>
      <c r="X82" s="266" t="str">
        <f>VLOOKUP($B82,QualitativeNotes!B:C,2,FALSE)</f>
        <v>N/A</v>
      </c>
    </row>
    <row r="83" spans="1:24" ht="60">
      <c r="A83" s="259">
        <v>43921</v>
      </c>
      <c r="B83" s="260" t="s">
        <v>51</v>
      </c>
      <c r="C83" s="261" t="s">
        <v>204</v>
      </c>
      <c r="D83" s="261" t="s">
        <v>352</v>
      </c>
      <c r="E83" s="261" t="s">
        <v>489</v>
      </c>
      <c r="F83" s="262" t="s">
        <v>746</v>
      </c>
      <c r="G83" s="262"/>
      <c r="H83" s="262" t="s">
        <v>747</v>
      </c>
      <c r="I83" s="263" t="s">
        <v>452</v>
      </c>
      <c r="J83" s="264" t="s">
        <v>766</v>
      </c>
      <c r="K83" s="265">
        <f>SUM(K79,K81)</f>
        <v>2000000</v>
      </c>
      <c r="L83" s="266" t="str">
        <f>VLOOKUP(B83,QualitativeNotes!B:C,2,FALSE)</f>
        <v>N/A</v>
      </c>
      <c r="M83" s="262"/>
      <c r="N83" s="262" t="s">
        <v>747</v>
      </c>
      <c r="O83" s="263" t="s">
        <v>452</v>
      </c>
      <c r="P83" s="264" t="s">
        <v>766</v>
      </c>
      <c r="Q83" s="265">
        <f>SUM(Q79,Q81)</f>
        <v>2000000</v>
      </c>
      <c r="R83" s="266" t="str">
        <f>VLOOKUP($B83,QualitativeNotes!B:C,2,FALSE)</f>
        <v>N/A</v>
      </c>
      <c r="S83" s="262"/>
      <c r="T83" s="262" t="s">
        <v>747</v>
      </c>
      <c r="U83" s="263" t="s">
        <v>452</v>
      </c>
      <c r="V83" s="264" t="s">
        <v>766</v>
      </c>
      <c r="W83" s="265">
        <f>SUM(W79,W81)</f>
        <v>2000000</v>
      </c>
      <c r="X83" s="266" t="str">
        <f>VLOOKUP($B83,QualitativeNotes!B:C,2,FALSE)</f>
        <v>N/A</v>
      </c>
    </row>
    <row r="84" spans="1:24" ht="60">
      <c r="A84" s="259">
        <v>43921</v>
      </c>
      <c r="B84" s="260" t="s">
        <v>51</v>
      </c>
      <c r="C84" s="261" t="s">
        <v>204</v>
      </c>
      <c r="D84" s="261" t="s">
        <v>352</v>
      </c>
      <c r="E84" s="261" t="s">
        <v>489</v>
      </c>
      <c r="F84" s="262" t="s">
        <v>746</v>
      </c>
      <c r="G84" s="262"/>
      <c r="H84" s="262" t="s">
        <v>747</v>
      </c>
      <c r="I84" s="263" t="s">
        <v>452</v>
      </c>
      <c r="J84" s="264" t="s">
        <v>767</v>
      </c>
      <c r="K84" s="265">
        <f>SUM(K80,K82)</f>
        <v>2000000</v>
      </c>
      <c r="L84" s="266" t="str">
        <f>VLOOKUP(B84,QualitativeNotes!B:C,2,FALSE)</f>
        <v>N/A</v>
      </c>
      <c r="M84" s="262"/>
      <c r="N84" s="262" t="s">
        <v>747</v>
      </c>
      <c r="O84" s="263" t="s">
        <v>452</v>
      </c>
      <c r="P84" s="264" t="s">
        <v>767</v>
      </c>
      <c r="Q84" s="265">
        <f>SUM(Q80,Q82)</f>
        <v>2000000</v>
      </c>
      <c r="R84" s="266" t="str">
        <f>VLOOKUP($B84,QualitativeNotes!B:C,2,FALSE)</f>
        <v>N/A</v>
      </c>
      <c r="S84" s="262"/>
      <c r="T84" s="262" t="s">
        <v>747</v>
      </c>
      <c r="U84" s="263" t="s">
        <v>452</v>
      </c>
      <c r="V84" s="264" t="s">
        <v>767</v>
      </c>
      <c r="W84" s="265">
        <f>SUM(W80,W82)</f>
        <v>2000000</v>
      </c>
      <c r="X84" s="266" t="str">
        <f>VLOOKUP($B84,QualitativeNotes!B:C,2,FALSE)</f>
        <v>N/A</v>
      </c>
    </row>
    <row r="85" spans="1:24" ht="45">
      <c r="A85" s="259">
        <v>43921</v>
      </c>
      <c r="B85" s="260" t="s">
        <v>52</v>
      </c>
      <c r="C85" s="261" t="s">
        <v>204</v>
      </c>
      <c r="D85" s="261" t="s">
        <v>361</v>
      </c>
      <c r="E85" s="261" t="s">
        <v>489</v>
      </c>
      <c r="F85" s="262" t="s">
        <v>746</v>
      </c>
      <c r="G85" s="262"/>
      <c r="H85" s="262" t="s">
        <v>747</v>
      </c>
      <c r="I85" s="263" t="s">
        <v>452</v>
      </c>
      <c r="J85" s="264" t="s">
        <v>762</v>
      </c>
      <c r="K85" s="265">
        <v>1000000</v>
      </c>
      <c r="L85" s="266" t="str">
        <f>VLOOKUP(B85,QualitativeNotes!B:C,2,FALSE)</f>
        <v>N/A</v>
      </c>
      <c r="M85" s="262"/>
      <c r="N85" s="262" t="s">
        <v>747</v>
      </c>
      <c r="O85" s="263" t="s">
        <v>452</v>
      </c>
      <c r="P85" s="264" t="s">
        <v>762</v>
      </c>
      <c r="Q85" s="265">
        <v>1000000</v>
      </c>
      <c r="R85" s="266" t="str">
        <f>VLOOKUP($B85,QualitativeNotes!B:C,2,FALSE)</f>
        <v>N/A</v>
      </c>
      <c r="S85" s="262"/>
      <c r="T85" s="262" t="s">
        <v>747</v>
      </c>
      <c r="U85" s="263" t="s">
        <v>452</v>
      </c>
      <c r="V85" s="264" t="s">
        <v>762</v>
      </c>
      <c r="W85" s="265">
        <v>1000000</v>
      </c>
      <c r="X85" s="266" t="str">
        <f>VLOOKUP($B85,QualitativeNotes!B:C,2,FALSE)</f>
        <v>N/A</v>
      </c>
    </row>
    <row r="86" spans="1:24" ht="45">
      <c r="A86" s="259">
        <v>43921</v>
      </c>
      <c r="B86" s="260" t="s">
        <v>52</v>
      </c>
      <c r="C86" s="261" t="s">
        <v>204</v>
      </c>
      <c r="D86" s="261" t="s">
        <v>361</v>
      </c>
      <c r="E86" s="261" t="s">
        <v>489</v>
      </c>
      <c r="F86" s="262" t="s">
        <v>746</v>
      </c>
      <c r="G86" s="262"/>
      <c r="H86" s="262" t="s">
        <v>747</v>
      </c>
      <c r="I86" s="263" t="s">
        <v>452</v>
      </c>
      <c r="J86" s="264" t="s">
        <v>763</v>
      </c>
      <c r="K86" s="265">
        <v>1000000</v>
      </c>
      <c r="L86" s="266" t="str">
        <f>VLOOKUP(B86,QualitativeNotes!B:C,2,FALSE)</f>
        <v>N/A</v>
      </c>
      <c r="M86" s="262"/>
      <c r="N86" s="262" t="s">
        <v>747</v>
      </c>
      <c r="O86" s="263" t="s">
        <v>452</v>
      </c>
      <c r="P86" s="264" t="s">
        <v>763</v>
      </c>
      <c r="Q86" s="265">
        <v>1000000</v>
      </c>
      <c r="R86" s="266" t="str">
        <f>VLOOKUP($B86,QualitativeNotes!B:C,2,FALSE)</f>
        <v>N/A</v>
      </c>
      <c r="S86" s="262"/>
      <c r="T86" s="262" t="s">
        <v>747</v>
      </c>
      <c r="U86" s="263" t="s">
        <v>452</v>
      </c>
      <c r="V86" s="264" t="s">
        <v>763</v>
      </c>
      <c r="W86" s="265">
        <v>1000000</v>
      </c>
      <c r="X86" s="266" t="str">
        <f>VLOOKUP($B86,QualitativeNotes!B:C,2,FALSE)</f>
        <v>N/A</v>
      </c>
    </row>
    <row r="87" spans="1:24" ht="45">
      <c r="A87" s="259">
        <v>43921</v>
      </c>
      <c r="B87" s="260" t="s">
        <v>52</v>
      </c>
      <c r="C87" s="261" t="s">
        <v>204</v>
      </c>
      <c r="D87" s="261" t="s">
        <v>361</v>
      </c>
      <c r="E87" s="261" t="s">
        <v>489</v>
      </c>
      <c r="F87" s="262" t="s">
        <v>746</v>
      </c>
      <c r="G87" s="262"/>
      <c r="H87" s="262" t="s">
        <v>747</v>
      </c>
      <c r="I87" s="263" t="s">
        <v>452</v>
      </c>
      <c r="J87" s="264" t="s">
        <v>764</v>
      </c>
      <c r="K87" s="265">
        <v>1000000</v>
      </c>
      <c r="L87" s="266" t="str">
        <f>VLOOKUP(B87,QualitativeNotes!B:C,2,FALSE)</f>
        <v>N/A</v>
      </c>
      <c r="M87" s="262"/>
      <c r="N87" s="262" t="s">
        <v>747</v>
      </c>
      <c r="O87" s="263" t="s">
        <v>452</v>
      </c>
      <c r="P87" s="264" t="s">
        <v>764</v>
      </c>
      <c r="Q87" s="265">
        <v>1000000</v>
      </c>
      <c r="R87" s="266" t="str">
        <f>VLOOKUP($B87,QualitativeNotes!B:C,2,FALSE)</f>
        <v>N/A</v>
      </c>
      <c r="S87" s="262"/>
      <c r="T87" s="262" t="s">
        <v>747</v>
      </c>
      <c r="U87" s="263" t="s">
        <v>452</v>
      </c>
      <c r="V87" s="264" t="s">
        <v>764</v>
      </c>
      <c r="W87" s="265">
        <v>1000000</v>
      </c>
      <c r="X87" s="266" t="str">
        <f>VLOOKUP($B87,QualitativeNotes!B:C,2,FALSE)</f>
        <v>N/A</v>
      </c>
    </row>
    <row r="88" spans="1:24" ht="45">
      <c r="A88" s="259">
        <v>43921</v>
      </c>
      <c r="B88" s="260" t="s">
        <v>52</v>
      </c>
      <c r="C88" s="261" t="s">
        <v>204</v>
      </c>
      <c r="D88" s="261" t="s">
        <v>361</v>
      </c>
      <c r="E88" s="261" t="s">
        <v>489</v>
      </c>
      <c r="F88" s="262" t="s">
        <v>746</v>
      </c>
      <c r="G88" s="262"/>
      <c r="H88" s="262" t="s">
        <v>747</v>
      </c>
      <c r="I88" s="263" t="s">
        <v>452</v>
      </c>
      <c r="J88" s="264" t="s">
        <v>765</v>
      </c>
      <c r="K88" s="265">
        <v>1000000</v>
      </c>
      <c r="L88" s="266" t="str">
        <f>VLOOKUP(B88,QualitativeNotes!B:C,2,FALSE)</f>
        <v>N/A</v>
      </c>
      <c r="M88" s="262"/>
      <c r="N88" s="262" t="s">
        <v>747</v>
      </c>
      <c r="O88" s="263" t="s">
        <v>452</v>
      </c>
      <c r="P88" s="264" t="s">
        <v>765</v>
      </c>
      <c r="Q88" s="265">
        <v>1000000</v>
      </c>
      <c r="R88" s="266" t="str">
        <f>VLOOKUP($B88,QualitativeNotes!B:C,2,FALSE)</f>
        <v>N/A</v>
      </c>
      <c r="S88" s="262"/>
      <c r="T88" s="262" t="s">
        <v>747</v>
      </c>
      <c r="U88" s="263" t="s">
        <v>452</v>
      </c>
      <c r="V88" s="264" t="s">
        <v>765</v>
      </c>
      <c r="W88" s="265">
        <v>1000000</v>
      </c>
      <c r="X88" s="266" t="str">
        <f>VLOOKUP($B88,QualitativeNotes!B:C,2,FALSE)</f>
        <v>N/A</v>
      </c>
    </row>
    <row r="89" spans="1:24" ht="45">
      <c r="A89" s="259">
        <v>43921</v>
      </c>
      <c r="B89" s="260" t="s">
        <v>52</v>
      </c>
      <c r="C89" s="261" t="s">
        <v>204</v>
      </c>
      <c r="D89" s="261" t="s">
        <v>361</v>
      </c>
      <c r="E89" s="261" t="s">
        <v>489</v>
      </c>
      <c r="F89" s="262" t="s">
        <v>746</v>
      </c>
      <c r="G89" s="262"/>
      <c r="H89" s="262" t="s">
        <v>747</v>
      </c>
      <c r="I89" s="263" t="s">
        <v>452</v>
      </c>
      <c r="J89" s="264" t="s">
        <v>766</v>
      </c>
      <c r="K89" s="265">
        <f>SUM(K85,K87)</f>
        <v>2000000</v>
      </c>
      <c r="L89" s="266" t="str">
        <f>VLOOKUP(B89,QualitativeNotes!B:C,2,FALSE)</f>
        <v>N/A</v>
      </c>
      <c r="M89" s="262"/>
      <c r="N89" s="262" t="s">
        <v>747</v>
      </c>
      <c r="O89" s="263" t="s">
        <v>452</v>
      </c>
      <c r="P89" s="264" t="s">
        <v>766</v>
      </c>
      <c r="Q89" s="265">
        <f>SUM(Q85,Q87)</f>
        <v>2000000</v>
      </c>
      <c r="R89" s="266" t="str">
        <f>VLOOKUP($B89,QualitativeNotes!B:C,2,FALSE)</f>
        <v>N/A</v>
      </c>
      <c r="S89" s="262"/>
      <c r="T89" s="262" t="s">
        <v>747</v>
      </c>
      <c r="U89" s="263" t="s">
        <v>452</v>
      </c>
      <c r="V89" s="264" t="s">
        <v>766</v>
      </c>
      <c r="W89" s="265">
        <f>SUM(W85,W87)</f>
        <v>2000000</v>
      </c>
      <c r="X89" s="266" t="str">
        <f>VLOOKUP($B89,QualitativeNotes!B:C,2,FALSE)</f>
        <v>N/A</v>
      </c>
    </row>
    <row r="90" spans="1:24" ht="45">
      <c r="A90" s="259">
        <v>43921</v>
      </c>
      <c r="B90" s="260" t="s">
        <v>52</v>
      </c>
      <c r="C90" s="261" t="s">
        <v>204</v>
      </c>
      <c r="D90" s="261" t="s">
        <v>361</v>
      </c>
      <c r="E90" s="261" t="s">
        <v>489</v>
      </c>
      <c r="F90" s="262" t="s">
        <v>746</v>
      </c>
      <c r="G90" s="262"/>
      <c r="H90" s="262" t="s">
        <v>747</v>
      </c>
      <c r="I90" s="263" t="s">
        <v>452</v>
      </c>
      <c r="J90" s="264" t="s">
        <v>767</v>
      </c>
      <c r="K90" s="265">
        <f>SUM(K86,K88)</f>
        <v>2000000</v>
      </c>
      <c r="L90" s="266" t="str">
        <f>VLOOKUP(B90,QualitativeNotes!B:C,2,FALSE)</f>
        <v>N/A</v>
      </c>
      <c r="M90" s="262"/>
      <c r="N90" s="262" t="s">
        <v>747</v>
      </c>
      <c r="O90" s="263" t="s">
        <v>452</v>
      </c>
      <c r="P90" s="264" t="s">
        <v>767</v>
      </c>
      <c r="Q90" s="265">
        <f>SUM(Q86,Q88)</f>
        <v>2000000</v>
      </c>
      <c r="R90" s="266" t="str">
        <f>VLOOKUP($B90,QualitativeNotes!B:C,2,FALSE)</f>
        <v>N/A</v>
      </c>
      <c r="S90" s="262"/>
      <c r="T90" s="262" t="s">
        <v>747</v>
      </c>
      <c r="U90" s="263" t="s">
        <v>452</v>
      </c>
      <c r="V90" s="264" t="s">
        <v>767</v>
      </c>
      <c r="W90" s="265">
        <f>SUM(W86,W88)</f>
        <v>2000000</v>
      </c>
      <c r="X90" s="266" t="str">
        <f>VLOOKUP($B90,QualitativeNotes!B:C,2,FALSE)</f>
        <v>N/A</v>
      </c>
    </row>
    <row r="91" spans="1:24" ht="45">
      <c r="A91" s="259">
        <v>43921</v>
      </c>
      <c r="B91" s="260" t="s">
        <v>53</v>
      </c>
      <c r="C91" s="261" t="s">
        <v>204</v>
      </c>
      <c r="D91" s="261" t="s">
        <v>353</v>
      </c>
      <c r="E91" s="261" t="s">
        <v>489</v>
      </c>
      <c r="F91" s="262" t="s">
        <v>746</v>
      </c>
      <c r="G91" s="262"/>
      <c r="H91" s="262" t="s">
        <v>747</v>
      </c>
      <c r="I91" s="263" t="s">
        <v>452</v>
      </c>
      <c r="J91" s="264" t="s">
        <v>762</v>
      </c>
      <c r="K91" s="265">
        <v>1000000</v>
      </c>
      <c r="L91" s="266" t="str">
        <f>VLOOKUP(B91,QualitativeNotes!B:C,2,FALSE)</f>
        <v>N/A</v>
      </c>
      <c r="M91" s="262"/>
      <c r="N91" s="262" t="s">
        <v>747</v>
      </c>
      <c r="O91" s="263" t="s">
        <v>452</v>
      </c>
      <c r="P91" s="264" t="s">
        <v>762</v>
      </c>
      <c r="Q91" s="265">
        <v>1000000</v>
      </c>
      <c r="R91" s="266" t="str">
        <f>VLOOKUP($B91,QualitativeNotes!B:C,2,FALSE)</f>
        <v>N/A</v>
      </c>
      <c r="S91" s="262"/>
      <c r="T91" s="262" t="s">
        <v>747</v>
      </c>
      <c r="U91" s="263" t="s">
        <v>452</v>
      </c>
      <c r="V91" s="264" t="s">
        <v>762</v>
      </c>
      <c r="W91" s="265">
        <v>1000000</v>
      </c>
      <c r="X91" s="266" t="str">
        <f>VLOOKUP($B91,QualitativeNotes!B:C,2,FALSE)</f>
        <v>N/A</v>
      </c>
    </row>
    <row r="92" spans="1:24" ht="45">
      <c r="A92" s="259">
        <v>43921</v>
      </c>
      <c r="B92" s="260" t="s">
        <v>53</v>
      </c>
      <c r="C92" s="261" t="s">
        <v>204</v>
      </c>
      <c r="D92" s="261" t="s">
        <v>353</v>
      </c>
      <c r="E92" s="261" t="s">
        <v>489</v>
      </c>
      <c r="F92" s="262" t="s">
        <v>746</v>
      </c>
      <c r="G92" s="262"/>
      <c r="H92" s="262" t="s">
        <v>747</v>
      </c>
      <c r="I92" s="263" t="s">
        <v>452</v>
      </c>
      <c r="J92" s="264" t="s">
        <v>763</v>
      </c>
      <c r="K92" s="265">
        <v>1000000</v>
      </c>
      <c r="L92" s="266" t="str">
        <f>VLOOKUP(B92,QualitativeNotes!B:C,2,FALSE)</f>
        <v>N/A</v>
      </c>
      <c r="M92" s="262"/>
      <c r="N92" s="262" t="s">
        <v>747</v>
      </c>
      <c r="O92" s="263" t="s">
        <v>452</v>
      </c>
      <c r="P92" s="264" t="s">
        <v>763</v>
      </c>
      <c r="Q92" s="265">
        <v>1000000</v>
      </c>
      <c r="R92" s="266" t="str">
        <f>VLOOKUP($B92,QualitativeNotes!B:C,2,FALSE)</f>
        <v>N/A</v>
      </c>
      <c r="S92" s="262"/>
      <c r="T92" s="262" t="s">
        <v>747</v>
      </c>
      <c r="U92" s="263" t="s">
        <v>452</v>
      </c>
      <c r="V92" s="264" t="s">
        <v>763</v>
      </c>
      <c r="W92" s="265">
        <v>1000000</v>
      </c>
      <c r="X92" s="266" t="str">
        <f>VLOOKUP($B92,QualitativeNotes!B:C,2,FALSE)</f>
        <v>N/A</v>
      </c>
    </row>
    <row r="93" spans="1:24" ht="45">
      <c r="A93" s="259">
        <v>43921</v>
      </c>
      <c r="B93" s="260" t="s">
        <v>53</v>
      </c>
      <c r="C93" s="261" t="s">
        <v>204</v>
      </c>
      <c r="D93" s="261" t="s">
        <v>353</v>
      </c>
      <c r="E93" s="261" t="s">
        <v>489</v>
      </c>
      <c r="F93" s="262" t="s">
        <v>746</v>
      </c>
      <c r="G93" s="262"/>
      <c r="H93" s="262" t="s">
        <v>747</v>
      </c>
      <c r="I93" s="263" t="s">
        <v>452</v>
      </c>
      <c r="J93" s="264" t="s">
        <v>764</v>
      </c>
      <c r="K93" s="265">
        <v>1000000</v>
      </c>
      <c r="L93" s="266" t="str">
        <f>VLOOKUP(B93,QualitativeNotes!B:C,2,FALSE)</f>
        <v>N/A</v>
      </c>
      <c r="M93" s="262"/>
      <c r="N93" s="262" t="s">
        <v>747</v>
      </c>
      <c r="O93" s="263" t="s">
        <v>452</v>
      </c>
      <c r="P93" s="264" t="s">
        <v>764</v>
      </c>
      <c r="Q93" s="265">
        <v>1000000</v>
      </c>
      <c r="R93" s="266" t="str">
        <f>VLOOKUP($B93,QualitativeNotes!B:C,2,FALSE)</f>
        <v>N/A</v>
      </c>
      <c r="S93" s="262"/>
      <c r="T93" s="262" t="s">
        <v>747</v>
      </c>
      <c r="U93" s="263" t="s">
        <v>452</v>
      </c>
      <c r="V93" s="264" t="s">
        <v>764</v>
      </c>
      <c r="W93" s="265">
        <v>1000000</v>
      </c>
      <c r="X93" s="266" t="str">
        <f>VLOOKUP($B93,QualitativeNotes!B:C,2,FALSE)</f>
        <v>N/A</v>
      </c>
    </row>
    <row r="94" spans="1:24" ht="45">
      <c r="A94" s="259">
        <v>43921</v>
      </c>
      <c r="B94" s="260" t="s">
        <v>53</v>
      </c>
      <c r="C94" s="261" t="s">
        <v>204</v>
      </c>
      <c r="D94" s="261" t="s">
        <v>353</v>
      </c>
      <c r="E94" s="261" t="s">
        <v>489</v>
      </c>
      <c r="F94" s="262" t="s">
        <v>746</v>
      </c>
      <c r="G94" s="262"/>
      <c r="H94" s="262" t="s">
        <v>747</v>
      </c>
      <c r="I94" s="263" t="s">
        <v>452</v>
      </c>
      <c r="J94" s="264" t="s">
        <v>765</v>
      </c>
      <c r="K94" s="265">
        <v>1000000</v>
      </c>
      <c r="L94" s="266" t="str">
        <f>VLOOKUP(B94,QualitativeNotes!B:C,2,FALSE)</f>
        <v>N/A</v>
      </c>
      <c r="M94" s="262"/>
      <c r="N94" s="262" t="s">
        <v>747</v>
      </c>
      <c r="O94" s="263" t="s">
        <v>452</v>
      </c>
      <c r="P94" s="264" t="s">
        <v>765</v>
      </c>
      <c r="Q94" s="265">
        <v>1000000</v>
      </c>
      <c r="R94" s="266" t="str">
        <f>VLOOKUP($B94,QualitativeNotes!B:C,2,FALSE)</f>
        <v>N/A</v>
      </c>
      <c r="S94" s="262"/>
      <c r="T94" s="262" t="s">
        <v>747</v>
      </c>
      <c r="U94" s="263" t="s">
        <v>452</v>
      </c>
      <c r="V94" s="264" t="s">
        <v>765</v>
      </c>
      <c r="W94" s="265">
        <v>1000000</v>
      </c>
      <c r="X94" s="266" t="str">
        <f>VLOOKUP($B94,QualitativeNotes!B:C,2,FALSE)</f>
        <v>N/A</v>
      </c>
    </row>
    <row r="95" spans="1:24" ht="45">
      <c r="A95" s="259">
        <v>43921</v>
      </c>
      <c r="B95" s="260" t="s">
        <v>53</v>
      </c>
      <c r="C95" s="261" t="s">
        <v>204</v>
      </c>
      <c r="D95" s="261" t="s">
        <v>353</v>
      </c>
      <c r="E95" s="261" t="s">
        <v>489</v>
      </c>
      <c r="F95" s="262" t="s">
        <v>746</v>
      </c>
      <c r="G95" s="262"/>
      <c r="H95" s="262" t="s">
        <v>747</v>
      </c>
      <c r="I95" s="263" t="s">
        <v>452</v>
      </c>
      <c r="J95" s="264" t="s">
        <v>766</v>
      </c>
      <c r="K95" s="265">
        <f>SUM(K91,K93)</f>
        <v>2000000</v>
      </c>
      <c r="L95" s="266" t="str">
        <f>VLOOKUP(B95,QualitativeNotes!B:C,2,FALSE)</f>
        <v>N/A</v>
      </c>
      <c r="M95" s="262"/>
      <c r="N95" s="262" t="s">
        <v>747</v>
      </c>
      <c r="O95" s="263" t="s">
        <v>452</v>
      </c>
      <c r="P95" s="264" t="s">
        <v>766</v>
      </c>
      <c r="Q95" s="265">
        <f>SUM(Q91,Q93)</f>
        <v>2000000</v>
      </c>
      <c r="R95" s="266" t="str">
        <f>VLOOKUP($B95,QualitativeNotes!B:C,2,FALSE)</f>
        <v>N/A</v>
      </c>
      <c r="S95" s="262"/>
      <c r="T95" s="262" t="s">
        <v>747</v>
      </c>
      <c r="U95" s="263" t="s">
        <v>452</v>
      </c>
      <c r="V95" s="264" t="s">
        <v>766</v>
      </c>
      <c r="W95" s="265">
        <f>SUM(W91,W93)</f>
        <v>2000000</v>
      </c>
      <c r="X95" s="266" t="str">
        <f>VLOOKUP($B95,QualitativeNotes!B:C,2,FALSE)</f>
        <v>N/A</v>
      </c>
    </row>
    <row r="96" spans="1:24" ht="45">
      <c r="A96" s="259">
        <v>43921</v>
      </c>
      <c r="B96" s="260" t="s">
        <v>53</v>
      </c>
      <c r="C96" s="261" t="s">
        <v>204</v>
      </c>
      <c r="D96" s="261" t="s">
        <v>353</v>
      </c>
      <c r="E96" s="261" t="s">
        <v>489</v>
      </c>
      <c r="F96" s="262" t="s">
        <v>746</v>
      </c>
      <c r="G96" s="262"/>
      <c r="H96" s="262" t="s">
        <v>747</v>
      </c>
      <c r="I96" s="263" t="s">
        <v>452</v>
      </c>
      <c r="J96" s="264" t="s">
        <v>767</v>
      </c>
      <c r="K96" s="265">
        <f>SUM(K92,K94)</f>
        <v>2000000</v>
      </c>
      <c r="L96" s="266" t="str">
        <f>VLOOKUP(B96,QualitativeNotes!B:C,2,FALSE)</f>
        <v>N/A</v>
      </c>
      <c r="M96" s="262"/>
      <c r="N96" s="262" t="s">
        <v>747</v>
      </c>
      <c r="O96" s="263" t="s">
        <v>452</v>
      </c>
      <c r="P96" s="264" t="s">
        <v>767</v>
      </c>
      <c r="Q96" s="265">
        <f>SUM(Q92,Q94)</f>
        <v>2000000</v>
      </c>
      <c r="R96" s="266" t="str">
        <f>VLOOKUP($B96,QualitativeNotes!B:C,2,FALSE)</f>
        <v>N/A</v>
      </c>
      <c r="S96" s="262"/>
      <c r="T96" s="262" t="s">
        <v>747</v>
      </c>
      <c r="U96" s="263" t="s">
        <v>452</v>
      </c>
      <c r="V96" s="264" t="s">
        <v>767</v>
      </c>
      <c r="W96" s="265">
        <f>SUM(W92,W94)</f>
        <v>2000000</v>
      </c>
      <c r="X96" s="266" t="str">
        <f>VLOOKUP($B96,QualitativeNotes!B:C,2,FALSE)</f>
        <v>N/A</v>
      </c>
    </row>
    <row r="97" spans="1:24" ht="60">
      <c r="A97" s="259">
        <v>43921</v>
      </c>
      <c r="B97" s="260" t="s">
        <v>54</v>
      </c>
      <c r="C97" s="261" t="s">
        <v>204</v>
      </c>
      <c r="D97" s="261" t="s">
        <v>354</v>
      </c>
      <c r="E97" s="261" t="s">
        <v>489</v>
      </c>
      <c r="F97" s="262" t="s">
        <v>746</v>
      </c>
      <c r="G97" s="262"/>
      <c r="H97" s="262" t="s">
        <v>747</v>
      </c>
      <c r="I97" s="263" t="s">
        <v>452</v>
      </c>
      <c r="J97" s="264" t="s">
        <v>762</v>
      </c>
      <c r="K97" s="265">
        <v>1000000</v>
      </c>
      <c r="L97" s="266" t="str">
        <f>VLOOKUP(B97,QualitativeNotes!B:C,2,FALSE)</f>
        <v>N/A</v>
      </c>
      <c r="M97" s="262"/>
      <c r="N97" s="262" t="s">
        <v>747</v>
      </c>
      <c r="O97" s="263" t="s">
        <v>452</v>
      </c>
      <c r="P97" s="264" t="s">
        <v>762</v>
      </c>
      <c r="Q97" s="265">
        <v>1000000</v>
      </c>
      <c r="R97" s="266" t="str">
        <f>VLOOKUP($B97,QualitativeNotes!B:C,2,FALSE)</f>
        <v>N/A</v>
      </c>
      <c r="S97" s="262"/>
      <c r="T97" s="262" t="s">
        <v>747</v>
      </c>
      <c r="U97" s="263" t="s">
        <v>452</v>
      </c>
      <c r="V97" s="264" t="s">
        <v>762</v>
      </c>
      <c r="W97" s="265">
        <v>1000000</v>
      </c>
      <c r="X97" s="266" t="str">
        <f>VLOOKUP($B97,QualitativeNotes!B:C,2,FALSE)</f>
        <v>N/A</v>
      </c>
    </row>
    <row r="98" spans="1:24" ht="60">
      <c r="A98" s="259">
        <v>43921</v>
      </c>
      <c r="B98" s="260" t="s">
        <v>54</v>
      </c>
      <c r="C98" s="261" t="s">
        <v>204</v>
      </c>
      <c r="D98" s="261" t="s">
        <v>354</v>
      </c>
      <c r="E98" s="261" t="s">
        <v>489</v>
      </c>
      <c r="F98" s="262" t="s">
        <v>746</v>
      </c>
      <c r="G98" s="262"/>
      <c r="H98" s="262" t="s">
        <v>747</v>
      </c>
      <c r="I98" s="263" t="s">
        <v>452</v>
      </c>
      <c r="J98" s="264" t="s">
        <v>763</v>
      </c>
      <c r="K98" s="265">
        <v>1000000</v>
      </c>
      <c r="L98" s="266" t="str">
        <f>VLOOKUP(B98,QualitativeNotes!B:C,2,FALSE)</f>
        <v>N/A</v>
      </c>
      <c r="M98" s="262"/>
      <c r="N98" s="262" t="s">
        <v>747</v>
      </c>
      <c r="O98" s="263" t="s">
        <v>452</v>
      </c>
      <c r="P98" s="264" t="s">
        <v>763</v>
      </c>
      <c r="Q98" s="265">
        <v>1000000</v>
      </c>
      <c r="R98" s="266" t="str">
        <f>VLOOKUP($B98,QualitativeNotes!B:C,2,FALSE)</f>
        <v>N/A</v>
      </c>
      <c r="S98" s="262"/>
      <c r="T98" s="262" t="s">
        <v>747</v>
      </c>
      <c r="U98" s="263" t="s">
        <v>452</v>
      </c>
      <c r="V98" s="264" t="s">
        <v>763</v>
      </c>
      <c r="W98" s="265">
        <v>1000000</v>
      </c>
      <c r="X98" s="266" t="str">
        <f>VLOOKUP($B98,QualitativeNotes!B:C,2,FALSE)</f>
        <v>N/A</v>
      </c>
    </row>
    <row r="99" spans="1:24" ht="60">
      <c r="A99" s="259">
        <v>43921</v>
      </c>
      <c r="B99" s="260" t="s">
        <v>54</v>
      </c>
      <c r="C99" s="261" t="s">
        <v>204</v>
      </c>
      <c r="D99" s="261" t="s">
        <v>354</v>
      </c>
      <c r="E99" s="261" t="s">
        <v>489</v>
      </c>
      <c r="F99" s="262" t="s">
        <v>746</v>
      </c>
      <c r="G99" s="262"/>
      <c r="H99" s="262" t="s">
        <v>747</v>
      </c>
      <c r="I99" s="263" t="s">
        <v>452</v>
      </c>
      <c r="J99" s="264" t="s">
        <v>764</v>
      </c>
      <c r="K99" s="265">
        <v>1000000</v>
      </c>
      <c r="L99" s="266" t="str">
        <f>VLOOKUP(B99,QualitativeNotes!B:C,2,FALSE)</f>
        <v>N/A</v>
      </c>
      <c r="M99" s="262"/>
      <c r="N99" s="262" t="s">
        <v>747</v>
      </c>
      <c r="O99" s="263" t="s">
        <v>452</v>
      </c>
      <c r="P99" s="264" t="s">
        <v>764</v>
      </c>
      <c r="Q99" s="265">
        <v>1000000</v>
      </c>
      <c r="R99" s="266" t="str">
        <f>VLOOKUP($B99,QualitativeNotes!B:C,2,FALSE)</f>
        <v>N/A</v>
      </c>
      <c r="S99" s="262"/>
      <c r="T99" s="262" t="s">
        <v>747</v>
      </c>
      <c r="U99" s="263" t="s">
        <v>452</v>
      </c>
      <c r="V99" s="264" t="s">
        <v>764</v>
      </c>
      <c r="W99" s="265">
        <v>1000000</v>
      </c>
      <c r="X99" s="266" t="str">
        <f>VLOOKUP($B99,QualitativeNotes!B:C,2,FALSE)</f>
        <v>N/A</v>
      </c>
    </row>
    <row r="100" spans="1:24" ht="60">
      <c r="A100" s="259">
        <v>43921</v>
      </c>
      <c r="B100" s="260" t="s">
        <v>54</v>
      </c>
      <c r="C100" s="261" t="s">
        <v>204</v>
      </c>
      <c r="D100" s="261" t="s">
        <v>354</v>
      </c>
      <c r="E100" s="261" t="s">
        <v>489</v>
      </c>
      <c r="F100" s="262" t="s">
        <v>746</v>
      </c>
      <c r="G100" s="262"/>
      <c r="H100" s="262" t="s">
        <v>747</v>
      </c>
      <c r="I100" s="263" t="s">
        <v>452</v>
      </c>
      <c r="J100" s="264" t="s">
        <v>765</v>
      </c>
      <c r="K100" s="265">
        <v>1000000</v>
      </c>
      <c r="L100" s="266" t="str">
        <f>VLOOKUP(B100,QualitativeNotes!B:C,2,FALSE)</f>
        <v>N/A</v>
      </c>
      <c r="M100" s="262"/>
      <c r="N100" s="262" t="s">
        <v>747</v>
      </c>
      <c r="O100" s="263" t="s">
        <v>452</v>
      </c>
      <c r="P100" s="264" t="s">
        <v>765</v>
      </c>
      <c r="Q100" s="265">
        <v>1000000</v>
      </c>
      <c r="R100" s="266" t="str">
        <f>VLOOKUP($B100,QualitativeNotes!B:C,2,FALSE)</f>
        <v>N/A</v>
      </c>
      <c r="S100" s="262"/>
      <c r="T100" s="262" t="s">
        <v>747</v>
      </c>
      <c r="U100" s="263" t="s">
        <v>452</v>
      </c>
      <c r="V100" s="264" t="s">
        <v>765</v>
      </c>
      <c r="W100" s="265">
        <v>1000000</v>
      </c>
      <c r="X100" s="266" t="str">
        <f>VLOOKUP($B100,QualitativeNotes!B:C,2,FALSE)</f>
        <v>N/A</v>
      </c>
    </row>
    <row r="101" spans="1:24" ht="60">
      <c r="A101" s="259">
        <v>43921</v>
      </c>
      <c r="B101" s="260" t="s">
        <v>54</v>
      </c>
      <c r="C101" s="261" t="s">
        <v>204</v>
      </c>
      <c r="D101" s="261" t="s">
        <v>354</v>
      </c>
      <c r="E101" s="261" t="s">
        <v>489</v>
      </c>
      <c r="F101" s="262" t="s">
        <v>746</v>
      </c>
      <c r="G101" s="262"/>
      <c r="H101" s="262" t="s">
        <v>747</v>
      </c>
      <c r="I101" s="263" t="s">
        <v>452</v>
      </c>
      <c r="J101" s="264" t="s">
        <v>766</v>
      </c>
      <c r="K101" s="265">
        <f>SUM(K97,K99)</f>
        <v>2000000</v>
      </c>
      <c r="L101" s="266" t="str">
        <f>VLOOKUP(B101,QualitativeNotes!B:C,2,FALSE)</f>
        <v>N/A</v>
      </c>
      <c r="M101" s="262"/>
      <c r="N101" s="262" t="s">
        <v>747</v>
      </c>
      <c r="O101" s="263" t="s">
        <v>452</v>
      </c>
      <c r="P101" s="264" t="s">
        <v>766</v>
      </c>
      <c r="Q101" s="265">
        <f>SUM(Q97,Q99)</f>
        <v>2000000</v>
      </c>
      <c r="R101" s="266" t="str">
        <f>VLOOKUP($B101,QualitativeNotes!B:C,2,FALSE)</f>
        <v>N/A</v>
      </c>
      <c r="S101" s="262"/>
      <c r="T101" s="262" t="s">
        <v>747</v>
      </c>
      <c r="U101" s="263" t="s">
        <v>452</v>
      </c>
      <c r="V101" s="264" t="s">
        <v>766</v>
      </c>
      <c r="W101" s="265">
        <f>SUM(W97,W99)</f>
        <v>2000000</v>
      </c>
      <c r="X101" s="266" t="str">
        <f>VLOOKUP($B101,QualitativeNotes!B:C,2,FALSE)</f>
        <v>N/A</v>
      </c>
    </row>
    <row r="102" spans="1:24" ht="60">
      <c r="A102" s="259">
        <v>43921</v>
      </c>
      <c r="B102" s="260" t="s">
        <v>54</v>
      </c>
      <c r="C102" s="261" t="s">
        <v>204</v>
      </c>
      <c r="D102" s="261" t="s">
        <v>354</v>
      </c>
      <c r="E102" s="261" t="s">
        <v>489</v>
      </c>
      <c r="F102" s="262" t="s">
        <v>746</v>
      </c>
      <c r="G102" s="262"/>
      <c r="H102" s="262" t="s">
        <v>747</v>
      </c>
      <c r="I102" s="263" t="s">
        <v>452</v>
      </c>
      <c r="J102" s="264" t="s">
        <v>767</v>
      </c>
      <c r="K102" s="265">
        <f>SUM(K98,K100)</f>
        <v>2000000</v>
      </c>
      <c r="L102" s="266" t="str">
        <f>VLOOKUP(B102,QualitativeNotes!B:C,2,FALSE)</f>
        <v>N/A</v>
      </c>
      <c r="M102" s="262"/>
      <c r="N102" s="262" t="s">
        <v>747</v>
      </c>
      <c r="O102" s="263" t="s">
        <v>452</v>
      </c>
      <c r="P102" s="264" t="s">
        <v>767</v>
      </c>
      <c r="Q102" s="265">
        <f>SUM(Q98,Q100)</f>
        <v>2000000</v>
      </c>
      <c r="R102" s="266" t="str">
        <f>VLOOKUP($B102,QualitativeNotes!B:C,2,FALSE)</f>
        <v>N/A</v>
      </c>
      <c r="S102" s="262"/>
      <c r="T102" s="262" t="s">
        <v>747</v>
      </c>
      <c r="U102" s="263" t="s">
        <v>452</v>
      </c>
      <c r="V102" s="264" t="s">
        <v>767</v>
      </c>
      <c r="W102" s="265">
        <f>SUM(W98,W100)</f>
        <v>2000000</v>
      </c>
      <c r="X102" s="266" t="str">
        <f>VLOOKUP($B102,QualitativeNotes!B:C,2,FALSE)</f>
        <v>N/A</v>
      </c>
    </row>
    <row r="103" spans="1:24" ht="45">
      <c r="A103" s="259">
        <v>43921</v>
      </c>
      <c r="B103" s="260" t="s">
        <v>55</v>
      </c>
      <c r="C103" s="261" t="s">
        <v>204</v>
      </c>
      <c r="D103" s="261" t="s">
        <v>360</v>
      </c>
      <c r="E103" s="261" t="s">
        <v>489</v>
      </c>
      <c r="F103" s="262" t="s">
        <v>746</v>
      </c>
      <c r="G103" s="262"/>
      <c r="H103" s="262" t="s">
        <v>747</v>
      </c>
      <c r="I103" s="263" t="s">
        <v>452</v>
      </c>
      <c r="J103" s="264" t="s">
        <v>762</v>
      </c>
      <c r="K103" s="265">
        <v>1000000</v>
      </c>
      <c r="L103" s="266" t="str">
        <f>VLOOKUP(B103,QualitativeNotes!B:C,2,FALSE)</f>
        <v>N/A</v>
      </c>
      <c r="M103" s="262"/>
      <c r="N103" s="262" t="s">
        <v>747</v>
      </c>
      <c r="O103" s="263" t="s">
        <v>452</v>
      </c>
      <c r="P103" s="264" t="s">
        <v>762</v>
      </c>
      <c r="Q103" s="265">
        <v>1000000</v>
      </c>
      <c r="R103" s="266" t="str">
        <f>VLOOKUP($B103,QualitativeNotes!B:C,2,FALSE)</f>
        <v>N/A</v>
      </c>
      <c r="S103" s="262"/>
      <c r="T103" s="262" t="s">
        <v>747</v>
      </c>
      <c r="U103" s="263" t="s">
        <v>452</v>
      </c>
      <c r="V103" s="264" t="s">
        <v>762</v>
      </c>
      <c r="W103" s="265">
        <v>1000000</v>
      </c>
      <c r="X103" s="266" t="str">
        <f>VLOOKUP($B103,QualitativeNotes!B:C,2,FALSE)</f>
        <v>N/A</v>
      </c>
    </row>
    <row r="104" spans="1:24" ht="45">
      <c r="A104" s="259">
        <v>43921</v>
      </c>
      <c r="B104" s="260" t="s">
        <v>55</v>
      </c>
      <c r="C104" s="261" t="s">
        <v>204</v>
      </c>
      <c r="D104" s="261" t="s">
        <v>360</v>
      </c>
      <c r="E104" s="261" t="s">
        <v>489</v>
      </c>
      <c r="F104" s="262" t="s">
        <v>746</v>
      </c>
      <c r="G104" s="262"/>
      <c r="H104" s="262" t="s">
        <v>747</v>
      </c>
      <c r="I104" s="263" t="s">
        <v>452</v>
      </c>
      <c r="J104" s="264" t="s">
        <v>763</v>
      </c>
      <c r="K104" s="265">
        <v>1000000</v>
      </c>
      <c r="L104" s="266" t="str">
        <f>VLOOKUP(B104,QualitativeNotes!B:C,2,FALSE)</f>
        <v>N/A</v>
      </c>
      <c r="M104" s="262"/>
      <c r="N104" s="262" t="s">
        <v>747</v>
      </c>
      <c r="O104" s="263" t="s">
        <v>452</v>
      </c>
      <c r="P104" s="264" t="s">
        <v>763</v>
      </c>
      <c r="Q104" s="265">
        <v>1000000</v>
      </c>
      <c r="R104" s="266" t="str">
        <f>VLOOKUP($B104,QualitativeNotes!B:C,2,FALSE)</f>
        <v>N/A</v>
      </c>
      <c r="S104" s="262"/>
      <c r="T104" s="262" t="s">
        <v>747</v>
      </c>
      <c r="U104" s="263" t="s">
        <v>452</v>
      </c>
      <c r="V104" s="264" t="s">
        <v>763</v>
      </c>
      <c r="W104" s="265">
        <v>1000000</v>
      </c>
      <c r="X104" s="266" t="str">
        <f>VLOOKUP($B104,QualitativeNotes!B:C,2,FALSE)</f>
        <v>N/A</v>
      </c>
    </row>
    <row r="105" spans="1:24" ht="45">
      <c r="A105" s="259">
        <v>43921</v>
      </c>
      <c r="B105" s="260" t="s">
        <v>55</v>
      </c>
      <c r="C105" s="261" t="s">
        <v>204</v>
      </c>
      <c r="D105" s="261" t="s">
        <v>360</v>
      </c>
      <c r="E105" s="261" t="s">
        <v>489</v>
      </c>
      <c r="F105" s="262" t="s">
        <v>746</v>
      </c>
      <c r="G105" s="262"/>
      <c r="H105" s="262" t="s">
        <v>747</v>
      </c>
      <c r="I105" s="263" t="s">
        <v>452</v>
      </c>
      <c r="J105" s="264" t="s">
        <v>764</v>
      </c>
      <c r="K105" s="265">
        <v>1000000</v>
      </c>
      <c r="L105" s="266" t="str">
        <f>VLOOKUP(B105,QualitativeNotes!B:C,2,FALSE)</f>
        <v>N/A</v>
      </c>
      <c r="M105" s="262"/>
      <c r="N105" s="262" t="s">
        <v>747</v>
      </c>
      <c r="O105" s="263" t="s">
        <v>452</v>
      </c>
      <c r="P105" s="264" t="s">
        <v>764</v>
      </c>
      <c r="Q105" s="265">
        <v>1000000</v>
      </c>
      <c r="R105" s="266" t="str">
        <f>VLOOKUP($B105,QualitativeNotes!B:C,2,FALSE)</f>
        <v>N/A</v>
      </c>
      <c r="S105" s="262"/>
      <c r="T105" s="262" t="s">
        <v>747</v>
      </c>
      <c r="U105" s="263" t="s">
        <v>452</v>
      </c>
      <c r="V105" s="264" t="s">
        <v>764</v>
      </c>
      <c r="W105" s="265">
        <v>1000000</v>
      </c>
      <c r="X105" s="266" t="str">
        <f>VLOOKUP($B105,QualitativeNotes!B:C,2,FALSE)</f>
        <v>N/A</v>
      </c>
    </row>
    <row r="106" spans="1:24" ht="45">
      <c r="A106" s="259">
        <v>43921</v>
      </c>
      <c r="B106" s="260" t="s">
        <v>55</v>
      </c>
      <c r="C106" s="261" t="s">
        <v>204</v>
      </c>
      <c r="D106" s="261" t="s">
        <v>360</v>
      </c>
      <c r="E106" s="261" t="s">
        <v>489</v>
      </c>
      <c r="F106" s="262" t="s">
        <v>746</v>
      </c>
      <c r="G106" s="262"/>
      <c r="H106" s="262" t="s">
        <v>747</v>
      </c>
      <c r="I106" s="263" t="s">
        <v>452</v>
      </c>
      <c r="J106" s="264" t="s">
        <v>765</v>
      </c>
      <c r="K106" s="265">
        <v>1000000</v>
      </c>
      <c r="L106" s="266" t="str">
        <f>VLOOKUP(B106,QualitativeNotes!B:C,2,FALSE)</f>
        <v>N/A</v>
      </c>
      <c r="M106" s="262"/>
      <c r="N106" s="262" t="s">
        <v>747</v>
      </c>
      <c r="O106" s="263" t="s">
        <v>452</v>
      </c>
      <c r="P106" s="264" t="s">
        <v>765</v>
      </c>
      <c r="Q106" s="265">
        <v>1000000</v>
      </c>
      <c r="R106" s="266" t="str">
        <f>VLOOKUP($B106,QualitativeNotes!B:C,2,FALSE)</f>
        <v>N/A</v>
      </c>
      <c r="S106" s="262"/>
      <c r="T106" s="262" t="s">
        <v>747</v>
      </c>
      <c r="U106" s="263" t="s">
        <v>452</v>
      </c>
      <c r="V106" s="264" t="s">
        <v>765</v>
      </c>
      <c r="W106" s="265">
        <v>1000000</v>
      </c>
      <c r="X106" s="266" t="str">
        <f>VLOOKUP($B106,QualitativeNotes!B:C,2,FALSE)</f>
        <v>N/A</v>
      </c>
    </row>
    <row r="107" spans="1:24" ht="45">
      <c r="A107" s="259">
        <v>43921</v>
      </c>
      <c r="B107" s="260" t="s">
        <v>55</v>
      </c>
      <c r="C107" s="261" t="s">
        <v>204</v>
      </c>
      <c r="D107" s="261" t="s">
        <v>360</v>
      </c>
      <c r="E107" s="261" t="s">
        <v>489</v>
      </c>
      <c r="F107" s="262" t="s">
        <v>746</v>
      </c>
      <c r="G107" s="262"/>
      <c r="H107" s="262" t="s">
        <v>747</v>
      </c>
      <c r="I107" s="263" t="s">
        <v>452</v>
      </c>
      <c r="J107" s="264" t="s">
        <v>766</v>
      </c>
      <c r="K107" s="265">
        <f>SUM(K103,K105)</f>
        <v>2000000</v>
      </c>
      <c r="L107" s="266" t="str">
        <f>VLOOKUP(B107,QualitativeNotes!B:C,2,FALSE)</f>
        <v>N/A</v>
      </c>
      <c r="M107" s="262"/>
      <c r="N107" s="262" t="s">
        <v>747</v>
      </c>
      <c r="O107" s="263" t="s">
        <v>452</v>
      </c>
      <c r="P107" s="264" t="s">
        <v>766</v>
      </c>
      <c r="Q107" s="265">
        <f>SUM(Q103,Q105)</f>
        <v>2000000</v>
      </c>
      <c r="R107" s="266" t="str">
        <f>VLOOKUP($B107,QualitativeNotes!B:C,2,FALSE)</f>
        <v>N/A</v>
      </c>
      <c r="S107" s="262"/>
      <c r="T107" s="262" t="s">
        <v>747</v>
      </c>
      <c r="U107" s="263" t="s">
        <v>452</v>
      </c>
      <c r="V107" s="264" t="s">
        <v>766</v>
      </c>
      <c r="W107" s="265">
        <f>SUM(W103,W105)</f>
        <v>2000000</v>
      </c>
      <c r="X107" s="266" t="str">
        <f>VLOOKUP($B107,QualitativeNotes!B:C,2,FALSE)</f>
        <v>N/A</v>
      </c>
    </row>
    <row r="108" spans="1:24" ht="45">
      <c r="A108" s="259">
        <v>43921</v>
      </c>
      <c r="B108" s="260" t="s">
        <v>55</v>
      </c>
      <c r="C108" s="261" t="s">
        <v>204</v>
      </c>
      <c r="D108" s="261" t="s">
        <v>360</v>
      </c>
      <c r="E108" s="261" t="s">
        <v>489</v>
      </c>
      <c r="F108" s="262" t="s">
        <v>746</v>
      </c>
      <c r="G108" s="262"/>
      <c r="H108" s="262" t="s">
        <v>747</v>
      </c>
      <c r="I108" s="263" t="s">
        <v>452</v>
      </c>
      <c r="J108" s="264" t="s">
        <v>767</v>
      </c>
      <c r="K108" s="265">
        <f>SUM(K104,K106)</f>
        <v>2000000</v>
      </c>
      <c r="L108" s="266" t="str">
        <f>VLOOKUP(B108,QualitativeNotes!B:C,2,FALSE)</f>
        <v>N/A</v>
      </c>
      <c r="M108" s="262"/>
      <c r="N108" s="262" t="s">
        <v>747</v>
      </c>
      <c r="O108" s="263" t="s">
        <v>452</v>
      </c>
      <c r="P108" s="264" t="s">
        <v>767</v>
      </c>
      <c r="Q108" s="265">
        <f>SUM(Q104,Q106)</f>
        <v>2000000</v>
      </c>
      <c r="R108" s="266" t="str">
        <f>VLOOKUP($B108,QualitativeNotes!B:C,2,FALSE)</f>
        <v>N/A</v>
      </c>
      <c r="S108" s="262"/>
      <c r="T108" s="262" t="s">
        <v>747</v>
      </c>
      <c r="U108" s="263" t="s">
        <v>452</v>
      </c>
      <c r="V108" s="264" t="s">
        <v>767</v>
      </c>
      <c r="W108" s="265">
        <f>SUM(W104,W106)</f>
        <v>2000000</v>
      </c>
      <c r="X108" s="266" t="str">
        <f>VLOOKUP($B108,QualitativeNotes!B:C,2,FALSE)</f>
        <v>N/A</v>
      </c>
    </row>
    <row r="109" spans="1:24" ht="45">
      <c r="A109" s="259">
        <v>43921</v>
      </c>
      <c r="B109" s="260" t="s">
        <v>56</v>
      </c>
      <c r="C109" s="261" t="s">
        <v>204</v>
      </c>
      <c r="D109" s="261" t="s">
        <v>359</v>
      </c>
      <c r="E109" s="261" t="s">
        <v>489</v>
      </c>
      <c r="F109" s="262" t="s">
        <v>746</v>
      </c>
      <c r="G109" s="262"/>
      <c r="H109" s="262" t="s">
        <v>747</v>
      </c>
      <c r="I109" s="263" t="s">
        <v>452</v>
      </c>
      <c r="J109" s="264" t="s">
        <v>762</v>
      </c>
      <c r="K109" s="265">
        <v>1000000</v>
      </c>
      <c r="L109" s="266" t="str">
        <f>VLOOKUP(B109,QualitativeNotes!B:C,2,FALSE)</f>
        <v>N/A</v>
      </c>
      <c r="M109" s="262"/>
      <c r="N109" s="262" t="s">
        <v>747</v>
      </c>
      <c r="O109" s="263" t="s">
        <v>452</v>
      </c>
      <c r="P109" s="264" t="s">
        <v>762</v>
      </c>
      <c r="Q109" s="265">
        <v>1000000</v>
      </c>
      <c r="R109" s="266" t="str">
        <f>VLOOKUP($B109,QualitativeNotes!B:C,2,FALSE)</f>
        <v>N/A</v>
      </c>
      <c r="S109" s="262"/>
      <c r="T109" s="262" t="s">
        <v>747</v>
      </c>
      <c r="U109" s="263" t="s">
        <v>452</v>
      </c>
      <c r="V109" s="264" t="s">
        <v>762</v>
      </c>
      <c r="W109" s="265">
        <v>1000000</v>
      </c>
      <c r="X109" s="266" t="str">
        <f>VLOOKUP($B109,QualitativeNotes!B:C,2,FALSE)</f>
        <v>N/A</v>
      </c>
    </row>
    <row r="110" spans="1:24" ht="45">
      <c r="A110" s="259">
        <v>43921</v>
      </c>
      <c r="B110" s="260" t="s">
        <v>56</v>
      </c>
      <c r="C110" s="261" t="s">
        <v>204</v>
      </c>
      <c r="D110" s="261" t="s">
        <v>359</v>
      </c>
      <c r="E110" s="261" t="s">
        <v>489</v>
      </c>
      <c r="F110" s="262" t="s">
        <v>746</v>
      </c>
      <c r="G110" s="262"/>
      <c r="H110" s="262" t="s">
        <v>747</v>
      </c>
      <c r="I110" s="263" t="s">
        <v>452</v>
      </c>
      <c r="J110" s="264" t="s">
        <v>763</v>
      </c>
      <c r="K110" s="265">
        <v>1000000</v>
      </c>
      <c r="L110" s="266" t="str">
        <f>VLOOKUP(B110,QualitativeNotes!B:C,2,FALSE)</f>
        <v>N/A</v>
      </c>
      <c r="M110" s="262"/>
      <c r="N110" s="262" t="s">
        <v>747</v>
      </c>
      <c r="O110" s="263" t="s">
        <v>452</v>
      </c>
      <c r="P110" s="264" t="s">
        <v>763</v>
      </c>
      <c r="Q110" s="265">
        <v>1000000</v>
      </c>
      <c r="R110" s="266" t="str">
        <f>VLOOKUP($B110,QualitativeNotes!B:C,2,FALSE)</f>
        <v>N/A</v>
      </c>
      <c r="S110" s="262"/>
      <c r="T110" s="262" t="s">
        <v>747</v>
      </c>
      <c r="U110" s="263" t="s">
        <v>452</v>
      </c>
      <c r="V110" s="264" t="s">
        <v>763</v>
      </c>
      <c r="W110" s="265">
        <v>1000000</v>
      </c>
      <c r="X110" s="266" t="str">
        <f>VLOOKUP($B110,QualitativeNotes!B:C,2,FALSE)</f>
        <v>N/A</v>
      </c>
    </row>
    <row r="111" spans="1:24" ht="45">
      <c r="A111" s="259">
        <v>43921</v>
      </c>
      <c r="B111" s="260" t="s">
        <v>56</v>
      </c>
      <c r="C111" s="261" t="s">
        <v>204</v>
      </c>
      <c r="D111" s="261" t="s">
        <v>359</v>
      </c>
      <c r="E111" s="261" t="s">
        <v>489</v>
      </c>
      <c r="F111" s="262" t="s">
        <v>746</v>
      </c>
      <c r="G111" s="262"/>
      <c r="H111" s="262" t="s">
        <v>747</v>
      </c>
      <c r="I111" s="263" t="s">
        <v>452</v>
      </c>
      <c r="J111" s="264" t="s">
        <v>764</v>
      </c>
      <c r="K111" s="265">
        <v>1000000</v>
      </c>
      <c r="L111" s="266" t="str">
        <f>VLOOKUP(B111,QualitativeNotes!B:C,2,FALSE)</f>
        <v>N/A</v>
      </c>
      <c r="M111" s="262"/>
      <c r="N111" s="262" t="s">
        <v>747</v>
      </c>
      <c r="O111" s="263" t="s">
        <v>452</v>
      </c>
      <c r="P111" s="264" t="s">
        <v>764</v>
      </c>
      <c r="Q111" s="265">
        <v>1000000</v>
      </c>
      <c r="R111" s="266" t="str">
        <f>VLOOKUP($B111,QualitativeNotes!B:C,2,FALSE)</f>
        <v>N/A</v>
      </c>
      <c r="S111" s="262"/>
      <c r="T111" s="262" t="s">
        <v>747</v>
      </c>
      <c r="U111" s="263" t="s">
        <v>452</v>
      </c>
      <c r="V111" s="264" t="s">
        <v>764</v>
      </c>
      <c r="W111" s="265">
        <v>1000000</v>
      </c>
      <c r="X111" s="266" t="str">
        <f>VLOOKUP($B111,QualitativeNotes!B:C,2,FALSE)</f>
        <v>N/A</v>
      </c>
    </row>
    <row r="112" spans="1:24" ht="45">
      <c r="A112" s="259">
        <v>43921</v>
      </c>
      <c r="B112" s="260" t="s">
        <v>56</v>
      </c>
      <c r="C112" s="261" t="s">
        <v>204</v>
      </c>
      <c r="D112" s="261" t="s">
        <v>359</v>
      </c>
      <c r="E112" s="261" t="s">
        <v>489</v>
      </c>
      <c r="F112" s="262" t="s">
        <v>746</v>
      </c>
      <c r="G112" s="262"/>
      <c r="H112" s="262" t="s">
        <v>747</v>
      </c>
      <c r="I112" s="263" t="s">
        <v>452</v>
      </c>
      <c r="J112" s="264" t="s">
        <v>765</v>
      </c>
      <c r="K112" s="265">
        <v>1000000</v>
      </c>
      <c r="L112" s="266" t="str">
        <f>VLOOKUP(B112,QualitativeNotes!B:C,2,FALSE)</f>
        <v>N/A</v>
      </c>
      <c r="M112" s="262"/>
      <c r="N112" s="262" t="s">
        <v>747</v>
      </c>
      <c r="O112" s="263" t="s">
        <v>452</v>
      </c>
      <c r="P112" s="264" t="s">
        <v>765</v>
      </c>
      <c r="Q112" s="265">
        <v>1000000</v>
      </c>
      <c r="R112" s="266" t="str">
        <f>VLOOKUP($B112,QualitativeNotes!B:C,2,FALSE)</f>
        <v>N/A</v>
      </c>
      <c r="S112" s="262"/>
      <c r="T112" s="262" t="s">
        <v>747</v>
      </c>
      <c r="U112" s="263" t="s">
        <v>452</v>
      </c>
      <c r="V112" s="264" t="s">
        <v>765</v>
      </c>
      <c r="W112" s="265">
        <v>1000000</v>
      </c>
      <c r="X112" s="266" t="str">
        <f>VLOOKUP($B112,QualitativeNotes!B:C,2,FALSE)</f>
        <v>N/A</v>
      </c>
    </row>
    <row r="113" spans="1:24" ht="45">
      <c r="A113" s="259">
        <v>43921</v>
      </c>
      <c r="B113" s="260" t="s">
        <v>56</v>
      </c>
      <c r="C113" s="261" t="s">
        <v>204</v>
      </c>
      <c r="D113" s="261" t="s">
        <v>359</v>
      </c>
      <c r="E113" s="261" t="s">
        <v>489</v>
      </c>
      <c r="F113" s="262" t="s">
        <v>746</v>
      </c>
      <c r="G113" s="262"/>
      <c r="H113" s="262" t="s">
        <v>747</v>
      </c>
      <c r="I113" s="263" t="s">
        <v>452</v>
      </c>
      <c r="J113" s="264" t="s">
        <v>766</v>
      </c>
      <c r="K113" s="265">
        <f>SUM(K109,K111)</f>
        <v>2000000</v>
      </c>
      <c r="L113" s="266" t="str">
        <f>VLOOKUP(B113,QualitativeNotes!B:C,2,FALSE)</f>
        <v>N/A</v>
      </c>
      <c r="M113" s="262"/>
      <c r="N113" s="262" t="s">
        <v>747</v>
      </c>
      <c r="O113" s="263" t="s">
        <v>452</v>
      </c>
      <c r="P113" s="264" t="s">
        <v>766</v>
      </c>
      <c r="Q113" s="265">
        <f>SUM(Q109,Q111)</f>
        <v>2000000</v>
      </c>
      <c r="R113" s="266" t="str">
        <f>VLOOKUP($B113,QualitativeNotes!B:C,2,FALSE)</f>
        <v>N/A</v>
      </c>
      <c r="S113" s="262"/>
      <c r="T113" s="262" t="s">
        <v>747</v>
      </c>
      <c r="U113" s="263" t="s">
        <v>452</v>
      </c>
      <c r="V113" s="264" t="s">
        <v>766</v>
      </c>
      <c r="W113" s="265">
        <f>SUM(W109,W111)</f>
        <v>2000000</v>
      </c>
      <c r="X113" s="266" t="str">
        <f>VLOOKUP($B113,QualitativeNotes!B:C,2,FALSE)</f>
        <v>N/A</v>
      </c>
    </row>
    <row r="114" spans="1:24" ht="45">
      <c r="A114" s="259">
        <v>43921</v>
      </c>
      <c r="B114" s="260" t="s">
        <v>56</v>
      </c>
      <c r="C114" s="261" t="s">
        <v>204</v>
      </c>
      <c r="D114" s="261" t="s">
        <v>359</v>
      </c>
      <c r="E114" s="261" t="s">
        <v>489</v>
      </c>
      <c r="F114" s="262" t="s">
        <v>746</v>
      </c>
      <c r="G114" s="262"/>
      <c r="H114" s="262" t="s">
        <v>747</v>
      </c>
      <c r="I114" s="263" t="s">
        <v>452</v>
      </c>
      <c r="J114" s="264" t="s">
        <v>767</v>
      </c>
      <c r="K114" s="265">
        <f>SUM(K110,K112)</f>
        <v>2000000</v>
      </c>
      <c r="L114" s="266" t="str">
        <f>VLOOKUP(B114,QualitativeNotes!B:C,2,FALSE)</f>
        <v>N/A</v>
      </c>
      <c r="M114" s="262"/>
      <c r="N114" s="262" t="s">
        <v>747</v>
      </c>
      <c r="O114" s="263" t="s">
        <v>452</v>
      </c>
      <c r="P114" s="264" t="s">
        <v>767</v>
      </c>
      <c r="Q114" s="265">
        <f>SUM(Q110,Q112)</f>
        <v>2000000</v>
      </c>
      <c r="R114" s="266" t="str">
        <f>VLOOKUP($B114,QualitativeNotes!B:C,2,FALSE)</f>
        <v>N/A</v>
      </c>
      <c r="S114" s="262"/>
      <c r="T114" s="262" t="s">
        <v>747</v>
      </c>
      <c r="U114" s="263" t="s">
        <v>452</v>
      </c>
      <c r="V114" s="264" t="s">
        <v>767</v>
      </c>
      <c r="W114" s="265">
        <f>SUM(W110,W112)</f>
        <v>2000000</v>
      </c>
      <c r="X114" s="266" t="str">
        <f>VLOOKUP($B114,QualitativeNotes!B:C,2,FALSE)</f>
        <v>N/A</v>
      </c>
    </row>
    <row r="115" spans="1:24" ht="45">
      <c r="A115" s="259">
        <v>43921</v>
      </c>
      <c r="B115" s="260" t="s">
        <v>57</v>
      </c>
      <c r="C115" s="261" t="s">
        <v>204</v>
      </c>
      <c r="D115" s="261" t="s">
        <v>358</v>
      </c>
      <c r="E115" s="261" t="s">
        <v>489</v>
      </c>
      <c r="F115" s="262" t="s">
        <v>746</v>
      </c>
      <c r="G115" s="262"/>
      <c r="H115" s="262" t="s">
        <v>747</v>
      </c>
      <c r="I115" s="263" t="s">
        <v>452</v>
      </c>
      <c r="J115" s="264" t="s">
        <v>762</v>
      </c>
      <c r="K115" s="265">
        <v>1000000</v>
      </c>
      <c r="L115" s="266" t="str">
        <f>VLOOKUP(B115,QualitativeNotes!B:C,2,FALSE)</f>
        <v>N/A</v>
      </c>
      <c r="M115" s="262"/>
      <c r="N115" s="262" t="s">
        <v>747</v>
      </c>
      <c r="O115" s="263" t="s">
        <v>452</v>
      </c>
      <c r="P115" s="264" t="s">
        <v>762</v>
      </c>
      <c r="Q115" s="265">
        <v>1000000</v>
      </c>
      <c r="R115" s="266" t="str">
        <f>VLOOKUP($B115,QualitativeNotes!B:C,2,FALSE)</f>
        <v>N/A</v>
      </c>
      <c r="S115" s="262"/>
      <c r="T115" s="262" t="s">
        <v>747</v>
      </c>
      <c r="U115" s="263" t="s">
        <v>452</v>
      </c>
      <c r="V115" s="264" t="s">
        <v>762</v>
      </c>
      <c r="W115" s="265">
        <v>1000000</v>
      </c>
      <c r="X115" s="266" t="str">
        <f>VLOOKUP($B115,QualitativeNotes!B:C,2,FALSE)</f>
        <v>N/A</v>
      </c>
    </row>
    <row r="116" spans="1:24" ht="45">
      <c r="A116" s="259">
        <v>43921</v>
      </c>
      <c r="B116" s="260" t="s">
        <v>57</v>
      </c>
      <c r="C116" s="261" t="s">
        <v>204</v>
      </c>
      <c r="D116" s="261" t="s">
        <v>358</v>
      </c>
      <c r="E116" s="261" t="s">
        <v>489</v>
      </c>
      <c r="F116" s="262" t="s">
        <v>746</v>
      </c>
      <c r="G116" s="262"/>
      <c r="H116" s="262" t="s">
        <v>747</v>
      </c>
      <c r="I116" s="263" t="s">
        <v>452</v>
      </c>
      <c r="J116" s="264" t="s">
        <v>763</v>
      </c>
      <c r="K116" s="265">
        <v>1000000</v>
      </c>
      <c r="L116" s="266" t="str">
        <f>VLOOKUP(B116,QualitativeNotes!B:C,2,FALSE)</f>
        <v>N/A</v>
      </c>
      <c r="M116" s="262"/>
      <c r="N116" s="262" t="s">
        <v>747</v>
      </c>
      <c r="O116" s="263" t="s">
        <v>452</v>
      </c>
      <c r="P116" s="264" t="s">
        <v>763</v>
      </c>
      <c r="Q116" s="265">
        <v>1000000</v>
      </c>
      <c r="R116" s="266" t="str">
        <f>VLOOKUP($B116,QualitativeNotes!B:C,2,FALSE)</f>
        <v>N/A</v>
      </c>
      <c r="S116" s="262"/>
      <c r="T116" s="262" t="s">
        <v>747</v>
      </c>
      <c r="U116" s="263" t="s">
        <v>452</v>
      </c>
      <c r="V116" s="264" t="s">
        <v>763</v>
      </c>
      <c r="W116" s="265">
        <v>1000000</v>
      </c>
      <c r="X116" s="266" t="str">
        <f>VLOOKUP($B116,QualitativeNotes!B:C,2,FALSE)</f>
        <v>N/A</v>
      </c>
    </row>
    <row r="117" spans="1:24" ht="45">
      <c r="A117" s="259">
        <v>43921</v>
      </c>
      <c r="B117" s="260" t="s">
        <v>57</v>
      </c>
      <c r="C117" s="261" t="s">
        <v>204</v>
      </c>
      <c r="D117" s="261" t="s">
        <v>358</v>
      </c>
      <c r="E117" s="261" t="s">
        <v>489</v>
      </c>
      <c r="F117" s="262" t="s">
        <v>746</v>
      </c>
      <c r="G117" s="262"/>
      <c r="H117" s="262" t="s">
        <v>747</v>
      </c>
      <c r="I117" s="263" t="s">
        <v>452</v>
      </c>
      <c r="J117" s="264" t="s">
        <v>764</v>
      </c>
      <c r="K117" s="265">
        <v>1000000</v>
      </c>
      <c r="L117" s="266" t="str">
        <f>VLOOKUP(B117,QualitativeNotes!B:C,2,FALSE)</f>
        <v>N/A</v>
      </c>
      <c r="M117" s="262"/>
      <c r="N117" s="262" t="s">
        <v>747</v>
      </c>
      <c r="O117" s="263" t="s">
        <v>452</v>
      </c>
      <c r="P117" s="264" t="s">
        <v>764</v>
      </c>
      <c r="Q117" s="265">
        <v>1000000</v>
      </c>
      <c r="R117" s="266" t="str">
        <f>VLOOKUP($B117,QualitativeNotes!B:C,2,FALSE)</f>
        <v>N/A</v>
      </c>
      <c r="S117" s="262"/>
      <c r="T117" s="262" t="s">
        <v>747</v>
      </c>
      <c r="U117" s="263" t="s">
        <v>452</v>
      </c>
      <c r="V117" s="264" t="s">
        <v>764</v>
      </c>
      <c r="W117" s="265">
        <v>1000000</v>
      </c>
      <c r="X117" s="266" t="str">
        <f>VLOOKUP($B117,QualitativeNotes!B:C,2,FALSE)</f>
        <v>N/A</v>
      </c>
    </row>
    <row r="118" spans="1:24" ht="45">
      <c r="A118" s="259">
        <v>43921</v>
      </c>
      <c r="B118" s="260" t="s">
        <v>57</v>
      </c>
      <c r="C118" s="261" t="s">
        <v>204</v>
      </c>
      <c r="D118" s="261" t="s">
        <v>358</v>
      </c>
      <c r="E118" s="261" t="s">
        <v>489</v>
      </c>
      <c r="F118" s="262" t="s">
        <v>746</v>
      </c>
      <c r="G118" s="262"/>
      <c r="H118" s="262" t="s">
        <v>747</v>
      </c>
      <c r="I118" s="263" t="s">
        <v>452</v>
      </c>
      <c r="J118" s="264" t="s">
        <v>765</v>
      </c>
      <c r="K118" s="265">
        <v>1000000</v>
      </c>
      <c r="L118" s="266" t="str">
        <f>VLOOKUP(B118,QualitativeNotes!B:C,2,FALSE)</f>
        <v>N/A</v>
      </c>
      <c r="M118" s="262"/>
      <c r="N118" s="262" t="s">
        <v>747</v>
      </c>
      <c r="O118" s="263" t="s">
        <v>452</v>
      </c>
      <c r="P118" s="264" t="s">
        <v>765</v>
      </c>
      <c r="Q118" s="265">
        <v>1000000</v>
      </c>
      <c r="R118" s="266" t="str">
        <f>VLOOKUP($B118,QualitativeNotes!B:C,2,FALSE)</f>
        <v>N/A</v>
      </c>
      <c r="S118" s="262"/>
      <c r="T118" s="262" t="s">
        <v>747</v>
      </c>
      <c r="U118" s="263" t="s">
        <v>452</v>
      </c>
      <c r="V118" s="264" t="s">
        <v>765</v>
      </c>
      <c r="W118" s="265">
        <v>1000000</v>
      </c>
      <c r="X118" s="266" t="str">
        <f>VLOOKUP($B118,QualitativeNotes!B:C,2,FALSE)</f>
        <v>N/A</v>
      </c>
    </row>
    <row r="119" spans="1:24" ht="45">
      <c r="A119" s="259">
        <v>43921</v>
      </c>
      <c r="B119" s="260" t="s">
        <v>57</v>
      </c>
      <c r="C119" s="261" t="s">
        <v>204</v>
      </c>
      <c r="D119" s="261" t="s">
        <v>358</v>
      </c>
      <c r="E119" s="261" t="s">
        <v>489</v>
      </c>
      <c r="F119" s="262" t="s">
        <v>746</v>
      </c>
      <c r="G119" s="262"/>
      <c r="H119" s="262" t="s">
        <v>747</v>
      </c>
      <c r="I119" s="263" t="s">
        <v>452</v>
      </c>
      <c r="J119" s="264" t="s">
        <v>766</v>
      </c>
      <c r="K119" s="265">
        <f>SUM(K115,K117)</f>
        <v>2000000</v>
      </c>
      <c r="L119" s="266" t="str">
        <f>VLOOKUP(B119,QualitativeNotes!B:C,2,FALSE)</f>
        <v>N/A</v>
      </c>
      <c r="M119" s="262"/>
      <c r="N119" s="262" t="s">
        <v>747</v>
      </c>
      <c r="O119" s="263" t="s">
        <v>452</v>
      </c>
      <c r="P119" s="264" t="s">
        <v>766</v>
      </c>
      <c r="Q119" s="265">
        <f>SUM(Q115,Q117)</f>
        <v>2000000</v>
      </c>
      <c r="R119" s="266" t="str">
        <f>VLOOKUP($B119,QualitativeNotes!B:C,2,FALSE)</f>
        <v>N/A</v>
      </c>
      <c r="S119" s="262"/>
      <c r="T119" s="262" t="s">
        <v>747</v>
      </c>
      <c r="U119" s="263" t="s">
        <v>452</v>
      </c>
      <c r="V119" s="264" t="s">
        <v>766</v>
      </c>
      <c r="W119" s="265">
        <f>SUM(W115,W117)</f>
        <v>2000000</v>
      </c>
      <c r="X119" s="266" t="str">
        <f>VLOOKUP($B119,QualitativeNotes!B:C,2,FALSE)</f>
        <v>N/A</v>
      </c>
    </row>
    <row r="120" spans="1:24" ht="45">
      <c r="A120" s="259">
        <v>43921</v>
      </c>
      <c r="B120" s="260" t="s">
        <v>57</v>
      </c>
      <c r="C120" s="261" t="s">
        <v>204</v>
      </c>
      <c r="D120" s="261" t="s">
        <v>358</v>
      </c>
      <c r="E120" s="261" t="s">
        <v>489</v>
      </c>
      <c r="F120" s="262" t="s">
        <v>746</v>
      </c>
      <c r="G120" s="262"/>
      <c r="H120" s="262" t="s">
        <v>747</v>
      </c>
      <c r="I120" s="263" t="s">
        <v>452</v>
      </c>
      <c r="J120" s="264" t="s">
        <v>767</v>
      </c>
      <c r="K120" s="265">
        <f>SUM(K116,K118)</f>
        <v>2000000</v>
      </c>
      <c r="L120" s="266" t="str">
        <f>VLOOKUP(B120,QualitativeNotes!B:C,2,FALSE)</f>
        <v>N/A</v>
      </c>
      <c r="M120" s="262"/>
      <c r="N120" s="262" t="s">
        <v>747</v>
      </c>
      <c r="O120" s="263" t="s">
        <v>452</v>
      </c>
      <c r="P120" s="264" t="s">
        <v>767</v>
      </c>
      <c r="Q120" s="265">
        <f>SUM(Q116,Q118)</f>
        <v>2000000</v>
      </c>
      <c r="R120" s="266" t="str">
        <f>VLOOKUP($B120,QualitativeNotes!B:C,2,FALSE)</f>
        <v>N/A</v>
      </c>
      <c r="S120" s="262"/>
      <c r="T120" s="262" t="s">
        <v>747</v>
      </c>
      <c r="U120" s="263" t="s">
        <v>452</v>
      </c>
      <c r="V120" s="264" t="s">
        <v>767</v>
      </c>
      <c r="W120" s="265">
        <f>SUM(W116,W118)</f>
        <v>2000000</v>
      </c>
      <c r="X120" s="266" t="str">
        <f>VLOOKUP($B120,QualitativeNotes!B:C,2,FALSE)</f>
        <v>N/A</v>
      </c>
    </row>
    <row r="121" spans="1:24" ht="45">
      <c r="A121" s="259">
        <v>43921</v>
      </c>
      <c r="B121" s="260" t="s">
        <v>58</v>
      </c>
      <c r="C121" s="261" t="s">
        <v>204</v>
      </c>
      <c r="D121" s="261" t="s">
        <v>699</v>
      </c>
      <c r="E121" s="261" t="s">
        <v>489</v>
      </c>
      <c r="F121" s="262" t="s">
        <v>746</v>
      </c>
      <c r="G121" s="262"/>
      <c r="H121" s="262" t="s">
        <v>747</v>
      </c>
      <c r="I121" s="263" t="s">
        <v>452</v>
      </c>
      <c r="J121" s="264" t="s">
        <v>762</v>
      </c>
      <c r="K121" s="265">
        <v>1000000</v>
      </c>
      <c r="L121" s="266" t="str">
        <f>VLOOKUP(B121,QualitativeNotes!B:C,2,FALSE)</f>
        <v>N/A</v>
      </c>
      <c r="M121" s="262"/>
      <c r="N121" s="262" t="s">
        <v>747</v>
      </c>
      <c r="O121" s="263" t="s">
        <v>452</v>
      </c>
      <c r="P121" s="264" t="s">
        <v>762</v>
      </c>
      <c r="Q121" s="265">
        <v>1000000</v>
      </c>
      <c r="R121" s="266" t="str">
        <f>VLOOKUP($B121,QualitativeNotes!B:C,2,FALSE)</f>
        <v>N/A</v>
      </c>
      <c r="S121" s="262"/>
      <c r="T121" s="262" t="s">
        <v>747</v>
      </c>
      <c r="U121" s="263" t="s">
        <v>452</v>
      </c>
      <c r="V121" s="264" t="s">
        <v>762</v>
      </c>
      <c r="W121" s="265">
        <v>1000000</v>
      </c>
      <c r="X121" s="266" t="str">
        <f>VLOOKUP($B121,QualitativeNotes!B:C,2,FALSE)</f>
        <v>N/A</v>
      </c>
    </row>
    <row r="122" spans="1:24" ht="45">
      <c r="A122" s="259">
        <v>43921</v>
      </c>
      <c r="B122" s="260" t="s">
        <v>58</v>
      </c>
      <c r="C122" s="261" t="s">
        <v>204</v>
      </c>
      <c r="D122" s="261" t="s">
        <v>699</v>
      </c>
      <c r="E122" s="261" t="s">
        <v>489</v>
      </c>
      <c r="F122" s="262" t="s">
        <v>746</v>
      </c>
      <c r="G122" s="262"/>
      <c r="H122" s="262" t="s">
        <v>747</v>
      </c>
      <c r="I122" s="263" t="s">
        <v>452</v>
      </c>
      <c r="J122" s="264" t="s">
        <v>763</v>
      </c>
      <c r="K122" s="265">
        <v>1000000</v>
      </c>
      <c r="L122" s="266" t="str">
        <f>VLOOKUP(B122,QualitativeNotes!B:C,2,FALSE)</f>
        <v>N/A</v>
      </c>
      <c r="M122" s="262"/>
      <c r="N122" s="262" t="s">
        <v>747</v>
      </c>
      <c r="O122" s="263" t="s">
        <v>452</v>
      </c>
      <c r="P122" s="264" t="s">
        <v>763</v>
      </c>
      <c r="Q122" s="265">
        <v>1000000</v>
      </c>
      <c r="R122" s="266" t="str">
        <f>VLOOKUP($B122,QualitativeNotes!B:C,2,FALSE)</f>
        <v>N/A</v>
      </c>
      <c r="S122" s="262"/>
      <c r="T122" s="262" t="s">
        <v>747</v>
      </c>
      <c r="U122" s="263" t="s">
        <v>452</v>
      </c>
      <c r="V122" s="264" t="s">
        <v>763</v>
      </c>
      <c r="W122" s="265">
        <v>1000000</v>
      </c>
      <c r="X122" s="266" t="str">
        <f>VLOOKUP($B122,QualitativeNotes!B:C,2,FALSE)</f>
        <v>N/A</v>
      </c>
    </row>
    <row r="123" spans="1:24" ht="45">
      <c r="A123" s="259">
        <v>43921</v>
      </c>
      <c r="B123" s="260" t="s">
        <v>58</v>
      </c>
      <c r="C123" s="261" t="s">
        <v>204</v>
      </c>
      <c r="D123" s="261" t="s">
        <v>699</v>
      </c>
      <c r="E123" s="261" t="s">
        <v>489</v>
      </c>
      <c r="F123" s="262" t="s">
        <v>746</v>
      </c>
      <c r="G123" s="262"/>
      <c r="H123" s="262" t="s">
        <v>747</v>
      </c>
      <c r="I123" s="263" t="s">
        <v>452</v>
      </c>
      <c r="J123" s="264" t="s">
        <v>764</v>
      </c>
      <c r="K123" s="265">
        <v>1000000</v>
      </c>
      <c r="L123" s="266" t="str">
        <f>VLOOKUP(B123,QualitativeNotes!B:C,2,FALSE)</f>
        <v>N/A</v>
      </c>
      <c r="M123" s="262"/>
      <c r="N123" s="262" t="s">
        <v>747</v>
      </c>
      <c r="O123" s="263" t="s">
        <v>452</v>
      </c>
      <c r="P123" s="264" t="s">
        <v>764</v>
      </c>
      <c r="Q123" s="265">
        <v>1000000</v>
      </c>
      <c r="R123" s="266" t="str">
        <f>VLOOKUP($B123,QualitativeNotes!B:C,2,FALSE)</f>
        <v>N/A</v>
      </c>
      <c r="S123" s="262"/>
      <c r="T123" s="262" t="s">
        <v>747</v>
      </c>
      <c r="U123" s="263" t="s">
        <v>452</v>
      </c>
      <c r="V123" s="264" t="s">
        <v>764</v>
      </c>
      <c r="W123" s="265">
        <v>1000000</v>
      </c>
      <c r="X123" s="266" t="str">
        <f>VLOOKUP($B123,QualitativeNotes!B:C,2,FALSE)</f>
        <v>N/A</v>
      </c>
    </row>
    <row r="124" spans="1:24" ht="45">
      <c r="A124" s="259">
        <v>43921</v>
      </c>
      <c r="B124" s="260" t="s">
        <v>58</v>
      </c>
      <c r="C124" s="261" t="s">
        <v>204</v>
      </c>
      <c r="D124" s="261" t="s">
        <v>699</v>
      </c>
      <c r="E124" s="261" t="s">
        <v>489</v>
      </c>
      <c r="F124" s="262" t="s">
        <v>746</v>
      </c>
      <c r="G124" s="262"/>
      <c r="H124" s="262" t="s">
        <v>747</v>
      </c>
      <c r="I124" s="263" t="s">
        <v>452</v>
      </c>
      <c r="J124" s="264" t="s">
        <v>765</v>
      </c>
      <c r="K124" s="265">
        <v>1000000</v>
      </c>
      <c r="L124" s="266" t="str">
        <f>VLOOKUP(B124,QualitativeNotes!B:C,2,FALSE)</f>
        <v>N/A</v>
      </c>
      <c r="M124" s="262"/>
      <c r="N124" s="262" t="s">
        <v>747</v>
      </c>
      <c r="O124" s="263" t="s">
        <v>452</v>
      </c>
      <c r="P124" s="264" t="s">
        <v>765</v>
      </c>
      <c r="Q124" s="265">
        <v>1000000</v>
      </c>
      <c r="R124" s="266" t="str">
        <f>VLOOKUP($B124,QualitativeNotes!B:C,2,FALSE)</f>
        <v>N/A</v>
      </c>
      <c r="S124" s="262"/>
      <c r="T124" s="262" t="s">
        <v>747</v>
      </c>
      <c r="U124" s="263" t="s">
        <v>452</v>
      </c>
      <c r="V124" s="264" t="s">
        <v>765</v>
      </c>
      <c r="W124" s="265">
        <v>1000000</v>
      </c>
      <c r="X124" s="266" t="str">
        <f>VLOOKUP($B124,QualitativeNotes!B:C,2,FALSE)</f>
        <v>N/A</v>
      </c>
    </row>
    <row r="125" spans="1:24" ht="45">
      <c r="A125" s="259">
        <v>43921</v>
      </c>
      <c r="B125" s="260" t="s">
        <v>58</v>
      </c>
      <c r="C125" s="261" t="s">
        <v>204</v>
      </c>
      <c r="D125" s="261" t="s">
        <v>699</v>
      </c>
      <c r="E125" s="261" t="s">
        <v>489</v>
      </c>
      <c r="F125" s="262" t="s">
        <v>746</v>
      </c>
      <c r="G125" s="262"/>
      <c r="H125" s="262" t="s">
        <v>747</v>
      </c>
      <c r="I125" s="263" t="s">
        <v>452</v>
      </c>
      <c r="J125" s="264" t="s">
        <v>766</v>
      </c>
      <c r="K125" s="265">
        <f>SUM(K121,K123)</f>
        <v>2000000</v>
      </c>
      <c r="L125" s="266" t="str">
        <f>VLOOKUP(B125,QualitativeNotes!B:C,2,FALSE)</f>
        <v>N/A</v>
      </c>
      <c r="M125" s="262"/>
      <c r="N125" s="262" t="s">
        <v>747</v>
      </c>
      <c r="O125" s="263" t="s">
        <v>452</v>
      </c>
      <c r="P125" s="264" t="s">
        <v>766</v>
      </c>
      <c r="Q125" s="265">
        <f>SUM(Q121,Q123)</f>
        <v>2000000</v>
      </c>
      <c r="R125" s="266" t="str">
        <f>VLOOKUP($B125,QualitativeNotes!B:C,2,FALSE)</f>
        <v>N/A</v>
      </c>
      <c r="S125" s="262"/>
      <c r="T125" s="262" t="s">
        <v>747</v>
      </c>
      <c r="U125" s="263" t="s">
        <v>452</v>
      </c>
      <c r="V125" s="264" t="s">
        <v>766</v>
      </c>
      <c r="W125" s="265">
        <f>SUM(W121,W123)</f>
        <v>2000000</v>
      </c>
      <c r="X125" s="266" t="str">
        <f>VLOOKUP($B125,QualitativeNotes!B:C,2,FALSE)</f>
        <v>N/A</v>
      </c>
    </row>
    <row r="126" spans="1:24" ht="45">
      <c r="A126" s="259">
        <v>43921</v>
      </c>
      <c r="B126" s="260" t="s">
        <v>58</v>
      </c>
      <c r="C126" s="261" t="s">
        <v>204</v>
      </c>
      <c r="D126" s="261" t="s">
        <v>699</v>
      </c>
      <c r="E126" s="261" t="s">
        <v>489</v>
      </c>
      <c r="F126" s="262" t="s">
        <v>746</v>
      </c>
      <c r="G126" s="262"/>
      <c r="H126" s="262" t="s">
        <v>747</v>
      </c>
      <c r="I126" s="263" t="s">
        <v>452</v>
      </c>
      <c r="J126" s="264" t="s">
        <v>767</v>
      </c>
      <c r="K126" s="265">
        <f>SUM(K122,K124)</f>
        <v>2000000</v>
      </c>
      <c r="L126" s="266" t="str">
        <f>VLOOKUP(B126,QualitativeNotes!B:C,2,FALSE)</f>
        <v>N/A</v>
      </c>
      <c r="M126" s="262"/>
      <c r="N126" s="262" t="s">
        <v>747</v>
      </c>
      <c r="O126" s="263" t="s">
        <v>452</v>
      </c>
      <c r="P126" s="264" t="s">
        <v>767</v>
      </c>
      <c r="Q126" s="265">
        <f>SUM(Q122,Q124)</f>
        <v>2000000</v>
      </c>
      <c r="R126" s="266" t="str">
        <f>VLOOKUP($B126,QualitativeNotes!B:C,2,FALSE)</f>
        <v>N/A</v>
      </c>
      <c r="S126" s="262"/>
      <c r="T126" s="262" t="s">
        <v>747</v>
      </c>
      <c r="U126" s="263" t="s">
        <v>452</v>
      </c>
      <c r="V126" s="264" t="s">
        <v>767</v>
      </c>
      <c r="W126" s="265">
        <f>SUM(W122,W124)</f>
        <v>2000000</v>
      </c>
      <c r="X126" s="266" t="str">
        <f>VLOOKUP($B126,QualitativeNotes!B:C,2,FALSE)</f>
        <v>N/A</v>
      </c>
    </row>
    <row r="127" spans="1:24" ht="45">
      <c r="A127" s="259">
        <v>43921</v>
      </c>
      <c r="B127" s="260" t="s">
        <v>59</v>
      </c>
      <c r="C127" s="261" t="s">
        <v>204</v>
      </c>
      <c r="D127" s="261" t="s">
        <v>700</v>
      </c>
      <c r="E127" s="261" t="s">
        <v>489</v>
      </c>
      <c r="F127" s="262" t="s">
        <v>746</v>
      </c>
      <c r="G127" s="262"/>
      <c r="H127" s="262" t="s">
        <v>747</v>
      </c>
      <c r="I127" s="263" t="s">
        <v>452</v>
      </c>
      <c r="J127" s="264" t="s">
        <v>762</v>
      </c>
      <c r="K127" s="265">
        <v>1000000</v>
      </c>
      <c r="L127" s="266" t="str">
        <f>VLOOKUP(B127,QualitativeNotes!B:C,2,FALSE)</f>
        <v>N/A</v>
      </c>
      <c r="M127" s="262"/>
      <c r="N127" s="262" t="s">
        <v>747</v>
      </c>
      <c r="O127" s="263" t="s">
        <v>452</v>
      </c>
      <c r="P127" s="264" t="s">
        <v>762</v>
      </c>
      <c r="Q127" s="265">
        <v>1000000</v>
      </c>
      <c r="R127" s="266" t="str">
        <f>VLOOKUP($B127,QualitativeNotes!B:C,2,FALSE)</f>
        <v>N/A</v>
      </c>
      <c r="S127" s="262"/>
      <c r="T127" s="262" t="s">
        <v>747</v>
      </c>
      <c r="U127" s="263" t="s">
        <v>452</v>
      </c>
      <c r="V127" s="264" t="s">
        <v>762</v>
      </c>
      <c r="W127" s="265">
        <v>1000000</v>
      </c>
      <c r="X127" s="266" t="str">
        <f>VLOOKUP($B127,QualitativeNotes!B:C,2,FALSE)</f>
        <v>N/A</v>
      </c>
    </row>
    <row r="128" spans="1:24" ht="45">
      <c r="A128" s="259">
        <v>43921</v>
      </c>
      <c r="B128" s="260" t="s">
        <v>59</v>
      </c>
      <c r="C128" s="261" t="s">
        <v>204</v>
      </c>
      <c r="D128" s="261" t="s">
        <v>700</v>
      </c>
      <c r="E128" s="261" t="s">
        <v>489</v>
      </c>
      <c r="F128" s="262" t="s">
        <v>746</v>
      </c>
      <c r="G128" s="262"/>
      <c r="H128" s="262" t="s">
        <v>747</v>
      </c>
      <c r="I128" s="263" t="s">
        <v>452</v>
      </c>
      <c r="J128" s="264" t="s">
        <v>763</v>
      </c>
      <c r="K128" s="265">
        <v>1000000</v>
      </c>
      <c r="L128" s="266" t="str">
        <f>VLOOKUP(B128,QualitativeNotes!B:C,2,FALSE)</f>
        <v>N/A</v>
      </c>
      <c r="M128" s="262"/>
      <c r="N128" s="262" t="s">
        <v>747</v>
      </c>
      <c r="O128" s="263" t="s">
        <v>452</v>
      </c>
      <c r="P128" s="264" t="s">
        <v>763</v>
      </c>
      <c r="Q128" s="265">
        <v>1000000</v>
      </c>
      <c r="R128" s="266" t="str">
        <f>VLOOKUP($B128,QualitativeNotes!B:C,2,FALSE)</f>
        <v>N/A</v>
      </c>
      <c r="S128" s="262"/>
      <c r="T128" s="262" t="s">
        <v>747</v>
      </c>
      <c r="U128" s="263" t="s">
        <v>452</v>
      </c>
      <c r="V128" s="264" t="s">
        <v>763</v>
      </c>
      <c r="W128" s="265">
        <v>1000000</v>
      </c>
      <c r="X128" s="266" t="str">
        <f>VLOOKUP($B128,QualitativeNotes!B:C,2,FALSE)</f>
        <v>N/A</v>
      </c>
    </row>
    <row r="129" spans="1:24" ht="45">
      <c r="A129" s="259">
        <v>43921</v>
      </c>
      <c r="B129" s="260" t="s">
        <v>59</v>
      </c>
      <c r="C129" s="261" t="s">
        <v>204</v>
      </c>
      <c r="D129" s="261" t="s">
        <v>700</v>
      </c>
      <c r="E129" s="261" t="s">
        <v>489</v>
      </c>
      <c r="F129" s="262" t="s">
        <v>746</v>
      </c>
      <c r="G129" s="262"/>
      <c r="H129" s="262" t="s">
        <v>747</v>
      </c>
      <c r="I129" s="263" t="s">
        <v>452</v>
      </c>
      <c r="J129" s="264" t="s">
        <v>764</v>
      </c>
      <c r="K129" s="265">
        <v>1000000</v>
      </c>
      <c r="L129" s="266" t="str">
        <f>VLOOKUP(B129,QualitativeNotes!B:C,2,FALSE)</f>
        <v>N/A</v>
      </c>
      <c r="M129" s="262"/>
      <c r="N129" s="262" t="s">
        <v>747</v>
      </c>
      <c r="O129" s="263" t="s">
        <v>452</v>
      </c>
      <c r="P129" s="264" t="s">
        <v>764</v>
      </c>
      <c r="Q129" s="265">
        <v>1000000</v>
      </c>
      <c r="R129" s="266" t="str">
        <f>VLOOKUP($B129,QualitativeNotes!B:C,2,FALSE)</f>
        <v>N/A</v>
      </c>
      <c r="S129" s="262"/>
      <c r="T129" s="262" t="s">
        <v>747</v>
      </c>
      <c r="U129" s="263" t="s">
        <v>452</v>
      </c>
      <c r="V129" s="264" t="s">
        <v>764</v>
      </c>
      <c r="W129" s="265">
        <v>1000000</v>
      </c>
      <c r="X129" s="266" t="str">
        <f>VLOOKUP($B129,QualitativeNotes!B:C,2,FALSE)</f>
        <v>N/A</v>
      </c>
    </row>
    <row r="130" spans="1:24" ht="45">
      <c r="A130" s="259">
        <v>43921</v>
      </c>
      <c r="B130" s="260" t="s">
        <v>59</v>
      </c>
      <c r="C130" s="261" t="s">
        <v>204</v>
      </c>
      <c r="D130" s="261" t="s">
        <v>700</v>
      </c>
      <c r="E130" s="261" t="s">
        <v>489</v>
      </c>
      <c r="F130" s="262" t="s">
        <v>746</v>
      </c>
      <c r="G130" s="262"/>
      <c r="H130" s="262" t="s">
        <v>747</v>
      </c>
      <c r="I130" s="263" t="s">
        <v>452</v>
      </c>
      <c r="J130" s="264" t="s">
        <v>765</v>
      </c>
      <c r="K130" s="265">
        <v>1000000</v>
      </c>
      <c r="L130" s="266" t="str">
        <f>VLOOKUP(B130,QualitativeNotes!B:C,2,FALSE)</f>
        <v>N/A</v>
      </c>
      <c r="M130" s="262"/>
      <c r="N130" s="262" t="s">
        <v>747</v>
      </c>
      <c r="O130" s="263" t="s">
        <v>452</v>
      </c>
      <c r="P130" s="264" t="s">
        <v>765</v>
      </c>
      <c r="Q130" s="265">
        <v>1000000</v>
      </c>
      <c r="R130" s="266" t="str">
        <f>VLOOKUP($B130,QualitativeNotes!B:C,2,FALSE)</f>
        <v>N/A</v>
      </c>
      <c r="S130" s="262"/>
      <c r="T130" s="262" t="s">
        <v>747</v>
      </c>
      <c r="U130" s="263" t="s">
        <v>452</v>
      </c>
      <c r="V130" s="264" t="s">
        <v>765</v>
      </c>
      <c r="W130" s="265">
        <v>1000000</v>
      </c>
      <c r="X130" s="266" t="str">
        <f>VLOOKUP($B130,QualitativeNotes!B:C,2,FALSE)</f>
        <v>N/A</v>
      </c>
    </row>
    <row r="131" spans="1:24" ht="45">
      <c r="A131" s="259">
        <v>43921</v>
      </c>
      <c r="B131" s="260" t="s">
        <v>59</v>
      </c>
      <c r="C131" s="261" t="s">
        <v>204</v>
      </c>
      <c r="D131" s="261" t="s">
        <v>700</v>
      </c>
      <c r="E131" s="261" t="s">
        <v>489</v>
      </c>
      <c r="F131" s="262" t="s">
        <v>746</v>
      </c>
      <c r="G131" s="262"/>
      <c r="H131" s="262" t="s">
        <v>747</v>
      </c>
      <c r="I131" s="263" t="s">
        <v>452</v>
      </c>
      <c r="J131" s="264" t="s">
        <v>766</v>
      </c>
      <c r="K131" s="265">
        <f>SUM(K127,K129)</f>
        <v>2000000</v>
      </c>
      <c r="L131" s="266" t="str">
        <f>VLOOKUP(B131,QualitativeNotes!B:C,2,FALSE)</f>
        <v>N/A</v>
      </c>
      <c r="M131" s="262"/>
      <c r="N131" s="262" t="s">
        <v>747</v>
      </c>
      <c r="O131" s="263" t="s">
        <v>452</v>
      </c>
      <c r="P131" s="264" t="s">
        <v>766</v>
      </c>
      <c r="Q131" s="265">
        <f>SUM(Q127,Q129)</f>
        <v>2000000</v>
      </c>
      <c r="R131" s="266" t="str">
        <f>VLOOKUP($B131,QualitativeNotes!B:C,2,FALSE)</f>
        <v>N/A</v>
      </c>
      <c r="S131" s="262"/>
      <c r="T131" s="262" t="s">
        <v>747</v>
      </c>
      <c r="U131" s="263" t="s">
        <v>452</v>
      </c>
      <c r="V131" s="264" t="s">
        <v>766</v>
      </c>
      <c r="W131" s="265">
        <f>SUM(W127,W129)</f>
        <v>2000000</v>
      </c>
      <c r="X131" s="266" t="str">
        <f>VLOOKUP($B131,QualitativeNotes!B:C,2,FALSE)</f>
        <v>N/A</v>
      </c>
    </row>
    <row r="132" spans="1:24" ht="45">
      <c r="A132" s="259">
        <v>43921</v>
      </c>
      <c r="B132" s="260" t="s">
        <v>59</v>
      </c>
      <c r="C132" s="261" t="s">
        <v>204</v>
      </c>
      <c r="D132" s="261" t="s">
        <v>700</v>
      </c>
      <c r="E132" s="261" t="s">
        <v>489</v>
      </c>
      <c r="F132" s="262" t="s">
        <v>746</v>
      </c>
      <c r="G132" s="262"/>
      <c r="H132" s="262" t="s">
        <v>747</v>
      </c>
      <c r="I132" s="263" t="s">
        <v>452</v>
      </c>
      <c r="J132" s="264" t="s">
        <v>767</v>
      </c>
      <c r="K132" s="265">
        <f>SUM(K128,K130)</f>
        <v>2000000</v>
      </c>
      <c r="L132" s="266" t="str">
        <f>VLOOKUP(B132,QualitativeNotes!B:C,2,FALSE)</f>
        <v>N/A</v>
      </c>
      <c r="M132" s="262"/>
      <c r="N132" s="262" t="s">
        <v>747</v>
      </c>
      <c r="O132" s="263" t="s">
        <v>452</v>
      </c>
      <c r="P132" s="264" t="s">
        <v>767</v>
      </c>
      <c r="Q132" s="265">
        <f>SUM(Q128,Q130)</f>
        <v>2000000</v>
      </c>
      <c r="R132" s="266" t="str">
        <f>VLOOKUP($B132,QualitativeNotes!B:C,2,FALSE)</f>
        <v>N/A</v>
      </c>
      <c r="S132" s="262"/>
      <c r="T132" s="262" t="s">
        <v>747</v>
      </c>
      <c r="U132" s="263" t="s">
        <v>452</v>
      </c>
      <c r="V132" s="264" t="s">
        <v>767</v>
      </c>
      <c r="W132" s="265">
        <f>SUM(W128,W130)</f>
        <v>2000000</v>
      </c>
      <c r="X132" s="266" t="str">
        <f>VLOOKUP($B132,QualitativeNotes!B:C,2,FALSE)</f>
        <v>N/A</v>
      </c>
    </row>
    <row r="133" spans="1:24" ht="45">
      <c r="A133" s="259">
        <v>43921</v>
      </c>
      <c r="B133" s="260" t="s">
        <v>60</v>
      </c>
      <c r="C133" s="261" t="s">
        <v>204</v>
      </c>
      <c r="D133" s="261" t="s">
        <v>357</v>
      </c>
      <c r="E133" s="261" t="s">
        <v>489</v>
      </c>
      <c r="F133" s="262" t="s">
        <v>746</v>
      </c>
      <c r="G133" s="262"/>
      <c r="H133" s="262" t="s">
        <v>747</v>
      </c>
      <c r="I133" s="263" t="s">
        <v>452</v>
      </c>
      <c r="J133" s="264" t="s">
        <v>762</v>
      </c>
      <c r="K133" s="265">
        <v>1000000</v>
      </c>
      <c r="L133" s="266" t="str">
        <f>VLOOKUP(B133,QualitativeNotes!B:C,2,FALSE)</f>
        <v>N/A</v>
      </c>
      <c r="M133" s="262"/>
      <c r="N133" s="262" t="s">
        <v>747</v>
      </c>
      <c r="O133" s="263" t="s">
        <v>452</v>
      </c>
      <c r="P133" s="264" t="s">
        <v>762</v>
      </c>
      <c r="Q133" s="265">
        <v>1000000</v>
      </c>
      <c r="R133" s="266" t="str">
        <f>VLOOKUP($B133,QualitativeNotes!B:C,2,FALSE)</f>
        <v>N/A</v>
      </c>
      <c r="S133" s="262"/>
      <c r="T133" s="262" t="s">
        <v>747</v>
      </c>
      <c r="U133" s="263" t="s">
        <v>452</v>
      </c>
      <c r="V133" s="264" t="s">
        <v>762</v>
      </c>
      <c r="W133" s="265">
        <v>1000000</v>
      </c>
      <c r="X133" s="266" t="str">
        <f>VLOOKUP($B133,QualitativeNotes!B:C,2,FALSE)</f>
        <v>N/A</v>
      </c>
    </row>
    <row r="134" spans="1:24" ht="45">
      <c r="A134" s="259">
        <v>43921</v>
      </c>
      <c r="B134" s="260" t="s">
        <v>60</v>
      </c>
      <c r="C134" s="261" t="s">
        <v>204</v>
      </c>
      <c r="D134" s="261" t="s">
        <v>357</v>
      </c>
      <c r="E134" s="261" t="s">
        <v>489</v>
      </c>
      <c r="F134" s="262" t="s">
        <v>746</v>
      </c>
      <c r="G134" s="262"/>
      <c r="H134" s="262" t="s">
        <v>747</v>
      </c>
      <c r="I134" s="263" t="s">
        <v>452</v>
      </c>
      <c r="J134" s="264" t="s">
        <v>763</v>
      </c>
      <c r="K134" s="265">
        <v>1000000</v>
      </c>
      <c r="L134" s="266" t="str">
        <f>VLOOKUP(B134,QualitativeNotes!B:C,2,FALSE)</f>
        <v>N/A</v>
      </c>
      <c r="M134" s="262"/>
      <c r="N134" s="262" t="s">
        <v>747</v>
      </c>
      <c r="O134" s="263" t="s">
        <v>452</v>
      </c>
      <c r="P134" s="264" t="s">
        <v>763</v>
      </c>
      <c r="Q134" s="265">
        <v>1000000</v>
      </c>
      <c r="R134" s="266" t="str">
        <f>VLOOKUP($B134,QualitativeNotes!B:C,2,FALSE)</f>
        <v>N/A</v>
      </c>
      <c r="S134" s="262"/>
      <c r="T134" s="262" t="s">
        <v>747</v>
      </c>
      <c r="U134" s="263" t="s">
        <v>452</v>
      </c>
      <c r="V134" s="264" t="s">
        <v>763</v>
      </c>
      <c r="W134" s="265">
        <v>1000000</v>
      </c>
      <c r="X134" s="266" t="str">
        <f>VLOOKUP($B134,QualitativeNotes!B:C,2,FALSE)</f>
        <v>N/A</v>
      </c>
    </row>
    <row r="135" spans="1:24" ht="45">
      <c r="A135" s="259">
        <v>43921</v>
      </c>
      <c r="B135" s="260" t="s">
        <v>60</v>
      </c>
      <c r="C135" s="261" t="s">
        <v>204</v>
      </c>
      <c r="D135" s="261" t="s">
        <v>357</v>
      </c>
      <c r="E135" s="261" t="s">
        <v>489</v>
      </c>
      <c r="F135" s="262" t="s">
        <v>746</v>
      </c>
      <c r="G135" s="262"/>
      <c r="H135" s="262" t="s">
        <v>747</v>
      </c>
      <c r="I135" s="263" t="s">
        <v>452</v>
      </c>
      <c r="J135" s="264" t="s">
        <v>764</v>
      </c>
      <c r="K135" s="265">
        <v>1000000</v>
      </c>
      <c r="L135" s="266" t="str">
        <f>VLOOKUP(B135,QualitativeNotes!B:C,2,FALSE)</f>
        <v>N/A</v>
      </c>
      <c r="M135" s="262"/>
      <c r="N135" s="262" t="s">
        <v>747</v>
      </c>
      <c r="O135" s="263" t="s">
        <v>452</v>
      </c>
      <c r="P135" s="264" t="s">
        <v>764</v>
      </c>
      <c r="Q135" s="265">
        <v>1000000</v>
      </c>
      <c r="R135" s="266" t="str">
        <f>VLOOKUP($B135,QualitativeNotes!B:C,2,FALSE)</f>
        <v>N/A</v>
      </c>
      <c r="S135" s="262"/>
      <c r="T135" s="262" t="s">
        <v>747</v>
      </c>
      <c r="U135" s="263" t="s">
        <v>452</v>
      </c>
      <c r="V135" s="264" t="s">
        <v>764</v>
      </c>
      <c r="W135" s="265">
        <v>1000000</v>
      </c>
      <c r="X135" s="266" t="str">
        <f>VLOOKUP($B135,QualitativeNotes!B:C,2,FALSE)</f>
        <v>N/A</v>
      </c>
    </row>
    <row r="136" spans="1:24" ht="45">
      <c r="A136" s="259">
        <v>43921</v>
      </c>
      <c r="B136" s="260" t="s">
        <v>60</v>
      </c>
      <c r="C136" s="261" t="s">
        <v>204</v>
      </c>
      <c r="D136" s="261" t="s">
        <v>357</v>
      </c>
      <c r="E136" s="261" t="s">
        <v>489</v>
      </c>
      <c r="F136" s="262" t="s">
        <v>746</v>
      </c>
      <c r="G136" s="262"/>
      <c r="H136" s="262" t="s">
        <v>747</v>
      </c>
      <c r="I136" s="263" t="s">
        <v>452</v>
      </c>
      <c r="J136" s="264" t="s">
        <v>765</v>
      </c>
      <c r="K136" s="265">
        <v>1000000</v>
      </c>
      <c r="L136" s="266" t="str">
        <f>VLOOKUP(B136,QualitativeNotes!B:C,2,FALSE)</f>
        <v>N/A</v>
      </c>
      <c r="M136" s="262"/>
      <c r="N136" s="262" t="s">
        <v>747</v>
      </c>
      <c r="O136" s="263" t="s">
        <v>452</v>
      </c>
      <c r="P136" s="264" t="s">
        <v>765</v>
      </c>
      <c r="Q136" s="265">
        <v>1000000</v>
      </c>
      <c r="R136" s="266" t="str">
        <f>VLOOKUP($B136,QualitativeNotes!B:C,2,FALSE)</f>
        <v>N/A</v>
      </c>
      <c r="S136" s="262"/>
      <c r="T136" s="262" t="s">
        <v>747</v>
      </c>
      <c r="U136" s="263" t="s">
        <v>452</v>
      </c>
      <c r="V136" s="264" t="s">
        <v>765</v>
      </c>
      <c r="W136" s="265">
        <v>1000000</v>
      </c>
      <c r="X136" s="266" t="str">
        <f>VLOOKUP($B136,QualitativeNotes!B:C,2,FALSE)</f>
        <v>N/A</v>
      </c>
    </row>
    <row r="137" spans="1:24" ht="45">
      <c r="A137" s="259">
        <v>43921</v>
      </c>
      <c r="B137" s="260" t="s">
        <v>60</v>
      </c>
      <c r="C137" s="261" t="s">
        <v>204</v>
      </c>
      <c r="D137" s="261" t="s">
        <v>357</v>
      </c>
      <c r="E137" s="261" t="s">
        <v>489</v>
      </c>
      <c r="F137" s="262" t="s">
        <v>746</v>
      </c>
      <c r="G137" s="262"/>
      <c r="H137" s="262" t="s">
        <v>747</v>
      </c>
      <c r="I137" s="263" t="s">
        <v>452</v>
      </c>
      <c r="J137" s="264" t="s">
        <v>766</v>
      </c>
      <c r="K137" s="265">
        <f>SUM(K133,K135)</f>
        <v>2000000</v>
      </c>
      <c r="L137" s="266" t="str">
        <f>VLOOKUP(B137,QualitativeNotes!B:C,2,FALSE)</f>
        <v>N/A</v>
      </c>
      <c r="M137" s="262"/>
      <c r="N137" s="262" t="s">
        <v>747</v>
      </c>
      <c r="O137" s="263" t="s">
        <v>452</v>
      </c>
      <c r="P137" s="264" t="s">
        <v>766</v>
      </c>
      <c r="Q137" s="265">
        <f>SUM(Q133,Q135)</f>
        <v>2000000</v>
      </c>
      <c r="R137" s="266" t="str">
        <f>VLOOKUP($B137,QualitativeNotes!B:C,2,FALSE)</f>
        <v>N/A</v>
      </c>
      <c r="S137" s="262"/>
      <c r="T137" s="262" t="s">
        <v>747</v>
      </c>
      <c r="U137" s="263" t="s">
        <v>452</v>
      </c>
      <c r="V137" s="264" t="s">
        <v>766</v>
      </c>
      <c r="W137" s="265">
        <f>SUM(W133,W135)</f>
        <v>2000000</v>
      </c>
      <c r="X137" s="266" t="str">
        <f>VLOOKUP($B137,QualitativeNotes!B:C,2,FALSE)</f>
        <v>N/A</v>
      </c>
    </row>
    <row r="138" spans="1:24" ht="45">
      <c r="A138" s="259">
        <v>43921</v>
      </c>
      <c r="B138" s="260" t="s">
        <v>60</v>
      </c>
      <c r="C138" s="261" t="s">
        <v>204</v>
      </c>
      <c r="D138" s="261" t="s">
        <v>357</v>
      </c>
      <c r="E138" s="261" t="s">
        <v>489</v>
      </c>
      <c r="F138" s="262" t="s">
        <v>746</v>
      </c>
      <c r="G138" s="262"/>
      <c r="H138" s="262" t="s">
        <v>747</v>
      </c>
      <c r="I138" s="263" t="s">
        <v>452</v>
      </c>
      <c r="J138" s="264" t="s">
        <v>767</v>
      </c>
      <c r="K138" s="265">
        <f>SUM(K134,K136)</f>
        <v>2000000</v>
      </c>
      <c r="L138" s="266" t="str">
        <f>VLOOKUP(B138,QualitativeNotes!B:C,2,FALSE)</f>
        <v>N/A</v>
      </c>
      <c r="M138" s="262"/>
      <c r="N138" s="262" t="s">
        <v>747</v>
      </c>
      <c r="O138" s="263" t="s">
        <v>452</v>
      </c>
      <c r="P138" s="264" t="s">
        <v>767</v>
      </c>
      <c r="Q138" s="265">
        <f>SUM(Q134,Q136)</f>
        <v>2000000</v>
      </c>
      <c r="R138" s="266" t="str">
        <f>VLOOKUP($B138,QualitativeNotes!B:C,2,FALSE)</f>
        <v>N/A</v>
      </c>
      <c r="S138" s="262"/>
      <c r="T138" s="262" t="s">
        <v>747</v>
      </c>
      <c r="U138" s="263" t="s">
        <v>452</v>
      </c>
      <c r="V138" s="264" t="s">
        <v>767</v>
      </c>
      <c r="W138" s="265">
        <f>SUM(W134,W136)</f>
        <v>2000000</v>
      </c>
      <c r="X138" s="266" t="str">
        <f>VLOOKUP($B138,QualitativeNotes!B:C,2,FALSE)</f>
        <v>N/A</v>
      </c>
    </row>
    <row r="139" spans="1:24" ht="45">
      <c r="A139" s="259">
        <v>43921</v>
      </c>
      <c r="B139" s="260" t="s">
        <v>61</v>
      </c>
      <c r="C139" s="261" t="s">
        <v>204</v>
      </c>
      <c r="D139" s="261" t="s">
        <v>356</v>
      </c>
      <c r="E139" s="261" t="s">
        <v>489</v>
      </c>
      <c r="F139" s="262" t="s">
        <v>746</v>
      </c>
      <c r="G139" s="262"/>
      <c r="H139" s="262" t="s">
        <v>747</v>
      </c>
      <c r="I139" s="263" t="s">
        <v>452</v>
      </c>
      <c r="J139" s="264" t="s">
        <v>762</v>
      </c>
      <c r="K139" s="265">
        <v>1000000</v>
      </c>
      <c r="L139" s="266" t="str">
        <f>VLOOKUP(B139,QualitativeNotes!B:C,2,FALSE)</f>
        <v>N/A</v>
      </c>
      <c r="M139" s="262"/>
      <c r="N139" s="262" t="s">
        <v>747</v>
      </c>
      <c r="O139" s="263" t="s">
        <v>452</v>
      </c>
      <c r="P139" s="264" t="s">
        <v>762</v>
      </c>
      <c r="Q139" s="265">
        <v>1000000</v>
      </c>
      <c r="R139" s="266" t="str">
        <f>VLOOKUP($B139,QualitativeNotes!B:C,2,FALSE)</f>
        <v>N/A</v>
      </c>
      <c r="S139" s="262"/>
      <c r="T139" s="262" t="s">
        <v>747</v>
      </c>
      <c r="U139" s="263" t="s">
        <v>452</v>
      </c>
      <c r="V139" s="264" t="s">
        <v>762</v>
      </c>
      <c r="W139" s="265">
        <v>1000000</v>
      </c>
      <c r="X139" s="266" t="str">
        <f>VLOOKUP($B139,QualitativeNotes!B:C,2,FALSE)</f>
        <v>N/A</v>
      </c>
    </row>
    <row r="140" spans="1:24" ht="45">
      <c r="A140" s="259">
        <v>43921</v>
      </c>
      <c r="B140" s="260" t="s">
        <v>61</v>
      </c>
      <c r="C140" s="261" t="s">
        <v>204</v>
      </c>
      <c r="D140" s="261" t="s">
        <v>356</v>
      </c>
      <c r="E140" s="261" t="s">
        <v>489</v>
      </c>
      <c r="F140" s="262" t="s">
        <v>746</v>
      </c>
      <c r="G140" s="262"/>
      <c r="H140" s="262" t="s">
        <v>747</v>
      </c>
      <c r="I140" s="263" t="s">
        <v>452</v>
      </c>
      <c r="J140" s="264" t="s">
        <v>763</v>
      </c>
      <c r="K140" s="265">
        <v>1000000</v>
      </c>
      <c r="L140" s="266" t="str">
        <f>VLOOKUP(B140,QualitativeNotes!B:C,2,FALSE)</f>
        <v>N/A</v>
      </c>
      <c r="M140" s="262"/>
      <c r="N140" s="262" t="s">
        <v>747</v>
      </c>
      <c r="O140" s="263" t="s">
        <v>452</v>
      </c>
      <c r="P140" s="264" t="s">
        <v>763</v>
      </c>
      <c r="Q140" s="265">
        <v>1000000</v>
      </c>
      <c r="R140" s="266" t="str">
        <f>VLOOKUP($B140,QualitativeNotes!B:C,2,FALSE)</f>
        <v>N/A</v>
      </c>
      <c r="S140" s="262"/>
      <c r="T140" s="262" t="s">
        <v>747</v>
      </c>
      <c r="U140" s="263" t="s">
        <v>452</v>
      </c>
      <c r="V140" s="264" t="s">
        <v>763</v>
      </c>
      <c r="W140" s="265">
        <v>1000000</v>
      </c>
      <c r="X140" s="266" t="str">
        <f>VLOOKUP($B140,QualitativeNotes!B:C,2,FALSE)</f>
        <v>N/A</v>
      </c>
    </row>
    <row r="141" spans="1:24" ht="45">
      <c r="A141" s="259">
        <v>43921</v>
      </c>
      <c r="B141" s="260" t="s">
        <v>61</v>
      </c>
      <c r="C141" s="261" t="s">
        <v>204</v>
      </c>
      <c r="D141" s="261" t="s">
        <v>356</v>
      </c>
      <c r="E141" s="261" t="s">
        <v>489</v>
      </c>
      <c r="F141" s="262" t="s">
        <v>746</v>
      </c>
      <c r="G141" s="262"/>
      <c r="H141" s="262" t="s">
        <v>747</v>
      </c>
      <c r="I141" s="263" t="s">
        <v>452</v>
      </c>
      <c r="J141" s="264" t="s">
        <v>764</v>
      </c>
      <c r="K141" s="265">
        <v>1000000</v>
      </c>
      <c r="L141" s="266" t="str">
        <f>VLOOKUP(B141,QualitativeNotes!B:C,2,FALSE)</f>
        <v>N/A</v>
      </c>
      <c r="M141" s="262"/>
      <c r="N141" s="262" t="s">
        <v>747</v>
      </c>
      <c r="O141" s="263" t="s">
        <v>452</v>
      </c>
      <c r="P141" s="264" t="s">
        <v>764</v>
      </c>
      <c r="Q141" s="265">
        <v>1000000</v>
      </c>
      <c r="R141" s="266" t="str">
        <f>VLOOKUP($B141,QualitativeNotes!B:C,2,FALSE)</f>
        <v>N/A</v>
      </c>
      <c r="S141" s="262"/>
      <c r="T141" s="262" t="s">
        <v>747</v>
      </c>
      <c r="U141" s="263" t="s">
        <v>452</v>
      </c>
      <c r="V141" s="264" t="s">
        <v>764</v>
      </c>
      <c r="W141" s="265">
        <v>1000000</v>
      </c>
      <c r="X141" s="266" t="str">
        <f>VLOOKUP($B141,QualitativeNotes!B:C,2,FALSE)</f>
        <v>N/A</v>
      </c>
    </row>
    <row r="142" spans="1:24" ht="45">
      <c r="A142" s="259">
        <v>43921</v>
      </c>
      <c r="B142" s="260" t="s">
        <v>61</v>
      </c>
      <c r="C142" s="261" t="s">
        <v>204</v>
      </c>
      <c r="D142" s="261" t="s">
        <v>356</v>
      </c>
      <c r="E142" s="261" t="s">
        <v>489</v>
      </c>
      <c r="F142" s="262" t="s">
        <v>746</v>
      </c>
      <c r="G142" s="262"/>
      <c r="H142" s="262" t="s">
        <v>747</v>
      </c>
      <c r="I142" s="263" t="s">
        <v>452</v>
      </c>
      <c r="J142" s="264" t="s">
        <v>765</v>
      </c>
      <c r="K142" s="265">
        <v>1000000</v>
      </c>
      <c r="L142" s="266" t="str">
        <f>VLOOKUP(B142,QualitativeNotes!B:C,2,FALSE)</f>
        <v>N/A</v>
      </c>
      <c r="M142" s="262"/>
      <c r="N142" s="262" t="s">
        <v>747</v>
      </c>
      <c r="O142" s="263" t="s">
        <v>452</v>
      </c>
      <c r="P142" s="264" t="s">
        <v>765</v>
      </c>
      <c r="Q142" s="265">
        <v>1000000</v>
      </c>
      <c r="R142" s="266" t="str">
        <f>VLOOKUP($B142,QualitativeNotes!B:C,2,FALSE)</f>
        <v>N/A</v>
      </c>
      <c r="S142" s="262"/>
      <c r="T142" s="262" t="s">
        <v>747</v>
      </c>
      <c r="U142" s="263" t="s">
        <v>452</v>
      </c>
      <c r="V142" s="264" t="s">
        <v>765</v>
      </c>
      <c r="W142" s="265">
        <v>1000000</v>
      </c>
      <c r="X142" s="266" t="str">
        <f>VLOOKUP($B142,QualitativeNotes!B:C,2,FALSE)</f>
        <v>N/A</v>
      </c>
    </row>
    <row r="143" spans="1:24" ht="45">
      <c r="A143" s="259">
        <v>43921</v>
      </c>
      <c r="B143" s="260" t="s">
        <v>61</v>
      </c>
      <c r="C143" s="261" t="s">
        <v>204</v>
      </c>
      <c r="D143" s="261" t="s">
        <v>356</v>
      </c>
      <c r="E143" s="261" t="s">
        <v>489</v>
      </c>
      <c r="F143" s="262" t="s">
        <v>746</v>
      </c>
      <c r="G143" s="262"/>
      <c r="H143" s="262" t="s">
        <v>747</v>
      </c>
      <c r="I143" s="263" t="s">
        <v>452</v>
      </c>
      <c r="J143" s="264" t="s">
        <v>766</v>
      </c>
      <c r="K143" s="265">
        <f>SUM(K139,K141)</f>
        <v>2000000</v>
      </c>
      <c r="L143" s="266" t="str">
        <f>VLOOKUP(B143,QualitativeNotes!B:C,2,FALSE)</f>
        <v>N/A</v>
      </c>
      <c r="M143" s="262"/>
      <c r="N143" s="262" t="s">
        <v>747</v>
      </c>
      <c r="O143" s="263" t="s">
        <v>452</v>
      </c>
      <c r="P143" s="264" t="s">
        <v>766</v>
      </c>
      <c r="Q143" s="265">
        <f>SUM(Q139,Q141)</f>
        <v>2000000</v>
      </c>
      <c r="R143" s="266" t="str">
        <f>VLOOKUP($B143,QualitativeNotes!B:C,2,FALSE)</f>
        <v>N/A</v>
      </c>
      <c r="S143" s="262"/>
      <c r="T143" s="262" t="s">
        <v>747</v>
      </c>
      <c r="U143" s="263" t="s">
        <v>452</v>
      </c>
      <c r="V143" s="264" t="s">
        <v>766</v>
      </c>
      <c r="W143" s="265">
        <f>SUM(W139,W141)</f>
        <v>2000000</v>
      </c>
      <c r="X143" s="266" t="str">
        <f>VLOOKUP($B143,QualitativeNotes!B:C,2,FALSE)</f>
        <v>N/A</v>
      </c>
    </row>
    <row r="144" spans="1:24" ht="45">
      <c r="A144" s="259">
        <v>43921</v>
      </c>
      <c r="B144" s="260" t="s">
        <v>61</v>
      </c>
      <c r="C144" s="261" t="s">
        <v>204</v>
      </c>
      <c r="D144" s="261" t="s">
        <v>356</v>
      </c>
      <c r="E144" s="261" t="s">
        <v>489</v>
      </c>
      <c r="F144" s="262" t="s">
        <v>746</v>
      </c>
      <c r="G144" s="262"/>
      <c r="H144" s="262" t="s">
        <v>747</v>
      </c>
      <c r="I144" s="263" t="s">
        <v>452</v>
      </c>
      <c r="J144" s="264" t="s">
        <v>767</v>
      </c>
      <c r="K144" s="265">
        <f>SUM(K140,K142)</f>
        <v>2000000</v>
      </c>
      <c r="L144" s="266" t="str">
        <f>VLOOKUP(B144,QualitativeNotes!B:C,2,FALSE)</f>
        <v>N/A</v>
      </c>
      <c r="M144" s="262"/>
      <c r="N144" s="262" t="s">
        <v>747</v>
      </c>
      <c r="O144" s="263" t="s">
        <v>452</v>
      </c>
      <c r="P144" s="264" t="s">
        <v>767</v>
      </c>
      <c r="Q144" s="265">
        <f>SUM(Q140,Q142)</f>
        <v>2000000</v>
      </c>
      <c r="R144" s="266" t="str">
        <f>VLOOKUP($B144,QualitativeNotes!B:C,2,FALSE)</f>
        <v>N/A</v>
      </c>
      <c r="S144" s="262"/>
      <c r="T144" s="262" t="s">
        <v>747</v>
      </c>
      <c r="U144" s="263" t="s">
        <v>452</v>
      </c>
      <c r="V144" s="264" t="s">
        <v>767</v>
      </c>
      <c r="W144" s="265">
        <f>SUM(W140,W142)</f>
        <v>2000000</v>
      </c>
      <c r="X144" s="266" t="str">
        <f>VLOOKUP($B144,QualitativeNotes!B:C,2,FALSE)</f>
        <v>N/A</v>
      </c>
    </row>
    <row r="145" spans="1:24" ht="45">
      <c r="A145" s="259">
        <v>43921</v>
      </c>
      <c r="B145" s="260" t="s">
        <v>62</v>
      </c>
      <c r="C145" s="261" t="s">
        <v>204</v>
      </c>
      <c r="D145" s="261" t="s">
        <v>355</v>
      </c>
      <c r="E145" s="261" t="s">
        <v>489</v>
      </c>
      <c r="F145" s="262" t="s">
        <v>746</v>
      </c>
      <c r="G145" s="262"/>
      <c r="H145" s="262" t="s">
        <v>747</v>
      </c>
      <c r="I145" s="263" t="s">
        <v>452</v>
      </c>
      <c r="J145" s="264" t="s">
        <v>762</v>
      </c>
      <c r="K145" s="265">
        <v>1000000</v>
      </c>
      <c r="L145" s="266" t="str">
        <f>VLOOKUP(B145,QualitativeNotes!B:C,2,FALSE)</f>
        <v>N/A</v>
      </c>
      <c r="M145" s="262"/>
      <c r="N145" s="262" t="s">
        <v>747</v>
      </c>
      <c r="O145" s="263" t="s">
        <v>452</v>
      </c>
      <c r="P145" s="264" t="s">
        <v>762</v>
      </c>
      <c r="Q145" s="265">
        <v>1000000</v>
      </c>
      <c r="R145" s="266" t="str">
        <f>VLOOKUP($B145,QualitativeNotes!B:C,2,FALSE)</f>
        <v>N/A</v>
      </c>
      <c r="S145" s="262"/>
      <c r="T145" s="262" t="s">
        <v>747</v>
      </c>
      <c r="U145" s="263" t="s">
        <v>452</v>
      </c>
      <c r="V145" s="264" t="s">
        <v>762</v>
      </c>
      <c r="W145" s="265">
        <v>1000000</v>
      </c>
      <c r="X145" s="266" t="str">
        <f>VLOOKUP($B145,QualitativeNotes!B:C,2,FALSE)</f>
        <v>N/A</v>
      </c>
    </row>
    <row r="146" spans="1:24" ht="45">
      <c r="A146" s="259">
        <v>43921</v>
      </c>
      <c r="B146" s="260" t="s">
        <v>62</v>
      </c>
      <c r="C146" s="261" t="s">
        <v>204</v>
      </c>
      <c r="D146" s="261" t="s">
        <v>355</v>
      </c>
      <c r="E146" s="261" t="s">
        <v>489</v>
      </c>
      <c r="F146" s="262" t="s">
        <v>746</v>
      </c>
      <c r="G146" s="262"/>
      <c r="H146" s="262" t="s">
        <v>747</v>
      </c>
      <c r="I146" s="263" t="s">
        <v>452</v>
      </c>
      <c r="J146" s="264" t="s">
        <v>763</v>
      </c>
      <c r="K146" s="265">
        <v>1000000</v>
      </c>
      <c r="L146" s="266" t="str">
        <f>VLOOKUP(B146,QualitativeNotes!B:C,2,FALSE)</f>
        <v>N/A</v>
      </c>
      <c r="M146" s="262"/>
      <c r="N146" s="262" t="s">
        <v>747</v>
      </c>
      <c r="O146" s="263" t="s">
        <v>452</v>
      </c>
      <c r="P146" s="264" t="s">
        <v>763</v>
      </c>
      <c r="Q146" s="265">
        <v>1000000</v>
      </c>
      <c r="R146" s="266" t="str">
        <f>VLOOKUP($B146,QualitativeNotes!B:C,2,FALSE)</f>
        <v>N/A</v>
      </c>
      <c r="S146" s="262"/>
      <c r="T146" s="262" t="s">
        <v>747</v>
      </c>
      <c r="U146" s="263" t="s">
        <v>452</v>
      </c>
      <c r="V146" s="264" t="s">
        <v>763</v>
      </c>
      <c r="W146" s="265">
        <v>1000000</v>
      </c>
      <c r="X146" s="266" t="str">
        <f>VLOOKUP($B146,QualitativeNotes!B:C,2,FALSE)</f>
        <v>N/A</v>
      </c>
    </row>
    <row r="147" spans="1:24" ht="45">
      <c r="A147" s="259">
        <v>43921</v>
      </c>
      <c r="B147" s="260" t="s">
        <v>62</v>
      </c>
      <c r="C147" s="261" t="s">
        <v>204</v>
      </c>
      <c r="D147" s="261" t="s">
        <v>355</v>
      </c>
      <c r="E147" s="261" t="s">
        <v>489</v>
      </c>
      <c r="F147" s="262" t="s">
        <v>746</v>
      </c>
      <c r="G147" s="262"/>
      <c r="H147" s="262" t="s">
        <v>747</v>
      </c>
      <c r="I147" s="263" t="s">
        <v>452</v>
      </c>
      <c r="J147" s="264" t="s">
        <v>764</v>
      </c>
      <c r="K147" s="265">
        <v>1000000</v>
      </c>
      <c r="L147" s="266" t="str">
        <f>VLOOKUP(B147,QualitativeNotes!B:C,2,FALSE)</f>
        <v>N/A</v>
      </c>
      <c r="M147" s="262"/>
      <c r="N147" s="262" t="s">
        <v>747</v>
      </c>
      <c r="O147" s="263" t="s">
        <v>452</v>
      </c>
      <c r="P147" s="264" t="s">
        <v>764</v>
      </c>
      <c r="Q147" s="265">
        <v>1000000</v>
      </c>
      <c r="R147" s="266" t="str">
        <f>VLOOKUP($B147,QualitativeNotes!B:C,2,FALSE)</f>
        <v>N/A</v>
      </c>
      <c r="S147" s="262"/>
      <c r="T147" s="262" t="s">
        <v>747</v>
      </c>
      <c r="U147" s="263" t="s">
        <v>452</v>
      </c>
      <c r="V147" s="264" t="s">
        <v>764</v>
      </c>
      <c r="W147" s="265">
        <v>1000000</v>
      </c>
      <c r="X147" s="266" t="str">
        <f>VLOOKUP($B147,QualitativeNotes!B:C,2,FALSE)</f>
        <v>N/A</v>
      </c>
    </row>
    <row r="148" spans="1:24" ht="45">
      <c r="A148" s="259">
        <v>43921</v>
      </c>
      <c r="B148" s="260" t="s">
        <v>62</v>
      </c>
      <c r="C148" s="261" t="s">
        <v>204</v>
      </c>
      <c r="D148" s="261" t="s">
        <v>355</v>
      </c>
      <c r="E148" s="261" t="s">
        <v>489</v>
      </c>
      <c r="F148" s="262" t="s">
        <v>746</v>
      </c>
      <c r="G148" s="262"/>
      <c r="H148" s="262" t="s">
        <v>747</v>
      </c>
      <c r="I148" s="263" t="s">
        <v>452</v>
      </c>
      <c r="J148" s="264" t="s">
        <v>765</v>
      </c>
      <c r="K148" s="265">
        <v>1000000</v>
      </c>
      <c r="L148" s="266" t="str">
        <f>VLOOKUP(B148,QualitativeNotes!B:C,2,FALSE)</f>
        <v>N/A</v>
      </c>
      <c r="M148" s="262"/>
      <c r="N148" s="262" t="s">
        <v>747</v>
      </c>
      <c r="O148" s="263" t="s">
        <v>452</v>
      </c>
      <c r="P148" s="264" t="s">
        <v>765</v>
      </c>
      <c r="Q148" s="265">
        <v>1000000</v>
      </c>
      <c r="R148" s="266" t="str">
        <f>VLOOKUP($B148,QualitativeNotes!B:C,2,FALSE)</f>
        <v>N/A</v>
      </c>
      <c r="S148" s="262"/>
      <c r="T148" s="262" t="s">
        <v>747</v>
      </c>
      <c r="U148" s="263" t="s">
        <v>452</v>
      </c>
      <c r="V148" s="264" t="s">
        <v>765</v>
      </c>
      <c r="W148" s="265">
        <v>1000000</v>
      </c>
      <c r="X148" s="266" t="str">
        <f>VLOOKUP($B148,QualitativeNotes!B:C,2,FALSE)</f>
        <v>N/A</v>
      </c>
    </row>
    <row r="149" spans="1:24" ht="45">
      <c r="A149" s="259">
        <v>43921</v>
      </c>
      <c r="B149" s="260" t="s">
        <v>62</v>
      </c>
      <c r="C149" s="261" t="s">
        <v>204</v>
      </c>
      <c r="D149" s="261" t="s">
        <v>355</v>
      </c>
      <c r="E149" s="261" t="s">
        <v>489</v>
      </c>
      <c r="F149" s="262" t="s">
        <v>746</v>
      </c>
      <c r="G149" s="262"/>
      <c r="H149" s="262" t="s">
        <v>747</v>
      </c>
      <c r="I149" s="263" t="s">
        <v>452</v>
      </c>
      <c r="J149" s="264" t="s">
        <v>766</v>
      </c>
      <c r="K149" s="265">
        <f>SUM(K145,K147)</f>
        <v>2000000</v>
      </c>
      <c r="L149" s="266" t="str">
        <f>VLOOKUP(B149,QualitativeNotes!B:C,2,FALSE)</f>
        <v>N/A</v>
      </c>
      <c r="M149" s="262"/>
      <c r="N149" s="262" t="s">
        <v>747</v>
      </c>
      <c r="O149" s="263" t="s">
        <v>452</v>
      </c>
      <c r="P149" s="264" t="s">
        <v>766</v>
      </c>
      <c r="Q149" s="265">
        <f>SUM(Q145,Q147)</f>
        <v>2000000</v>
      </c>
      <c r="R149" s="266" t="str">
        <f>VLOOKUP($B149,QualitativeNotes!B:C,2,FALSE)</f>
        <v>N/A</v>
      </c>
      <c r="S149" s="262"/>
      <c r="T149" s="262" t="s">
        <v>747</v>
      </c>
      <c r="U149" s="263" t="s">
        <v>452</v>
      </c>
      <c r="V149" s="264" t="s">
        <v>766</v>
      </c>
      <c r="W149" s="265">
        <f>SUM(W145,W147)</f>
        <v>2000000</v>
      </c>
      <c r="X149" s="266" t="str">
        <f>VLOOKUP($B149,QualitativeNotes!B:C,2,FALSE)</f>
        <v>N/A</v>
      </c>
    </row>
    <row r="150" spans="1:24" ht="45">
      <c r="A150" s="259">
        <v>43921</v>
      </c>
      <c r="B150" s="260" t="s">
        <v>62</v>
      </c>
      <c r="C150" s="261" t="s">
        <v>204</v>
      </c>
      <c r="D150" s="261" t="s">
        <v>355</v>
      </c>
      <c r="E150" s="261" t="s">
        <v>489</v>
      </c>
      <c r="F150" s="262" t="s">
        <v>746</v>
      </c>
      <c r="G150" s="262"/>
      <c r="H150" s="262" t="s">
        <v>747</v>
      </c>
      <c r="I150" s="263" t="s">
        <v>452</v>
      </c>
      <c r="J150" s="264" t="s">
        <v>767</v>
      </c>
      <c r="K150" s="265">
        <f>SUM(K146,K148)</f>
        <v>2000000</v>
      </c>
      <c r="L150" s="266" t="str">
        <f>VLOOKUP(B150,QualitativeNotes!B:C,2,FALSE)</f>
        <v>N/A</v>
      </c>
      <c r="M150" s="262"/>
      <c r="N150" s="262" t="s">
        <v>747</v>
      </c>
      <c r="O150" s="263" t="s">
        <v>452</v>
      </c>
      <c r="P150" s="264" t="s">
        <v>767</v>
      </c>
      <c r="Q150" s="265">
        <f>SUM(Q146,Q148)</f>
        <v>2000000</v>
      </c>
      <c r="R150" s="266" t="str">
        <f>VLOOKUP($B150,QualitativeNotes!B:C,2,FALSE)</f>
        <v>N/A</v>
      </c>
      <c r="S150" s="262"/>
      <c r="T150" s="262" t="s">
        <v>747</v>
      </c>
      <c r="U150" s="263" t="s">
        <v>452</v>
      </c>
      <c r="V150" s="264" t="s">
        <v>767</v>
      </c>
      <c r="W150" s="265">
        <f>SUM(W146,W148)</f>
        <v>2000000</v>
      </c>
      <c r="X150" s="266" t="str">
        <f>VLOOKUP($B150,QualitativeNotes!B:C,2,FALSE)</f>
        <v>N/A</v>
      </c>
    </row>
    <row r="151" spans="1:24" ht="45">
      <c r="A151" s="259">
        <v>43921</v>
      </c>
      <c r="B151" s="260" t="s">
        <v>63</v>
      </c>
      <c r="C151" s="261" t="s">
        <v>204</v>
      </c>
      <c r="D151" s="261" t="s">
        <v>477</v>
      </c>
      <c r="E151" s="261" t="s">
        <v>489</v>
      </c>
      <c r="F151" s="262" t="s">
        <v>746</v>
      </c>
      <c r="G151" s="262"/>
      <c r="H151" s="262" t="s">
        <v>747</v>
      </c>
      <c r="I151" s="263" t="s">
        <v>452</v>
      </c>
      <c r="J151" s="264" t="s">
        <v>762</v>
      </c>
      <c r="K151" s="265">
        <v>14000000</v>
      </c>
      <c r="L151" s="266" t="str">
        <f>VLOOKUP(B151,QualitativeNotes!B:C,2,FALSE)</f>
        <v>N/A</v>
      </c>
      <c r="M151" s="262"/>
      <c r="N151" s="262" t="s">
        <v>747</v>
      </c>
      <c r="O151" s="263" t="s">
        <v>452</v>
      </c>
      <c r="P151" s="264" t="s">
        <v>762</v>
      </c>
      <c r="Q151" s="265">
        <v>14000000</v>
      </c>
      <c r="R151" s="266" t="str">
        <f>VLOOKUP($B151,QualitativeNotes!B:C,2,FALSE)</f>
        <v>N/A</v>
      </c>
      <c r="S151" s="262"/>
      <c r="T151" s="262" t="s">
        <v>747</v>
      </c>
      <c r="U151" s="263" t="s">
        <v>452</v>
      </c>
      <c r="V151" s="264" t="s">
        <v>762</v>
      </c>
      <c r="W151" s="265">
        <v>14000000</v>
      </c>
      <c r="X151" s="266" t="str">
        <f>VLOOKUP($B151,QualitativeNotes!B:C,2,FALSE)</f>
        <v>N/A</v>
      </c>
    </row>
    <row r="152" spans="1:24" ht="45">
      <c r="A152" s="259">
        <v>43921</v>
      </c>
      <c r="B152" s="260" t="s">
        <v>63</v>
      </c>
      <c r="C152" s="261" t="s">
        <v>204</v>
      </c>
      <c r="D152" s="261" t="s">
        <v>477</v>
      </c>
      <c r="E152" s="261" t="s">
        <v>489</v>
      </c>
      <c r="F152" s="262" t="s">
        <v>746</v>
      </c>
      <c r="G152" s="262"/>
      <c r="H152" s="262" t="s">
        <v>747</v>
      </c>
      <c r="I152" s="263" t="s">
        <v>452</v>
      </c>
      <c r="J152" s="264" t="s">
        <v>763</v>
      </c>
      <c r="K152" s="265">
        <v>14000000</v>
      </c>
      <c r="L152" s="266" t="str">
        <f>VLOOKUP(B152,QualitativeNotes!B:C,2,FALSE)</f>
        <v>N/A</v>
      </c>
      <c r="M152" s="262"/>
      <c r="N152" s="262" t="s">
        <v>747</v>
      </c>
      <c r="O152" s="263" t="s">
        <v>452</v>
      </c>
      <c r="P152" s="264" t="s">
        <v>763</v>
      </c>
      <c r="Q152" s="265">
        <v>14000000</v>
      </c>
      <c r="R152" s="266" t="str">
        <f>VLOOKUP($B152,QualitativeNotes!B:C,2,FALSE)</f>
        <v>N/A</v>
      </c>
      <c r="S152" s="262"/>
      <c r="T152" s="262" t="s">
        <v>747</v>
      </c>
      <c r="U152" s="263" t="s">
        <v>452</v>
      </c>
      <c r="V152" s="264" t="s">
        <v>763</v>
      </c>
      <c r="W152" s="265">
        <v>14000000</v>
      </c>
      <c r="X152" s="266" t="str">
        <f>VLOOKUP($B152,QualitativeNotes!B:C,2,FALSE)</f>
        <v>N/A</v>
      </c>
    </row>
    <row r="153" spans="1:24" ht="45">
      <c r="A153" s="259">
        <v>43921</v>
      </c>
      <c r="B153" s="260" t="s">
        <v>63</v>
      </c>
      <c r="C153" s="261" t="s">
        <v>204</v>
      </c>
      <c r="D153" s="261" t="s">
        <v>477</v>
      </c>
      <c r="E153" s="261" t="s">
        <v>489</v>
      </c>
      <c r="F153" s="262" t="s">
        <v>746</v>
      </c>
      <c r="G153" s="262"/>
      <c r="H153" s="262" t="s">
        <v>747</v>
      </c>
      <c r="I153" s="263" t="s">
        <v>452</v>
      </c>
      <c r="J153" s="264" t="s">
        <v>764</v>
      </c>
      <c r="K153" s="265">
        <v>14000000</v>
      </c>
      <c r="L153" s="266" t="str">
        <f>VLOOKUP(B153,QualitativeNotes!B:C,2,FALSE)</f>
        <v>N/A</v>
      </c>
      <c r="M153" s="262"/>
      <c r="N153" s="262" t="s">
        <v>747</v>
      </c>
      <c r="O153" s="263" t="s">
        <v>452</v>
      </c>
      <c r="P153" s="264" t="s">
        <v>764</v>
      </c>
      <c r="Q153" s="265">
        <v>14000000</v>
      </c>
      <c r="R153" s="266" t="str">
        <f>VLOOKUP($B153,QualitativeNotes!B:C,2,FALSE)</f>
        <v>N/A</v>
      </c>
      <c r="S153" s="262"/>
      <c r="T153" s="262" t="s">
        <v>747</v>
      </c>
      <c r="U153" s="263" t="s">
        <v>452</v>
      </c>
      <c r="V153" s="264" t="s">
        <v>764</v>
      </c>
      <c r="W153" s="265">
        <v>14000000</v>
      </c>
      <c r="X153" s="266" t="str">
        <f>VLOOKUP($B153,QualitativeNotes!B:C,2,FALSE)</f>
        <v>N/A</v>
      </c>
    </row>
    <row r="154" spans="1:24" ht="45">
      <c r="A154" s="259">
        <v>43921</v>
      </c>
      <c r="B154" s="260" t="s">
        <v>63</v>
      </c>
      <c r="C154" s="261" t="s">
        <v>204</v>
      </c>
      <c r="D154" s="261" t="s">
        <v>477</v>
      </c>
      <c r="E154" s="261" t="s">
        <v>489</v>
      </c>
      <c r="F154" s="262" t="s">
        <v>746</v>
      </c>
      <c r="G154" s="262"/>
      <c r="H154" s="262" t="s">
        <v>747</v>
      </c>
      <c r="I154" s="263" t="s">
        <v>452</v>
      </c>
      <c r="J154" s="264" t="s">
        <v>765</v>
      </c>
      <c r="K154" s="265">
        <v>14000000</v>
      </c>
      <c r="L154" s="266" t="str">
        <f>VLOOKUP(B154,QualitativeNotes!B:C,2,FALSE)</f>
        <v>N/A</v>
      </c>
      <c r="M154" s="262"/>
      <c r="N154" s="262" t="s">
        <v>747</v>
      </c>
      <c r="O154" s="263" t="s">
        <v>452</v>
      </c>
      <c r="P154" s="264" t="s">
        <v>765</v>
      </c>
      <c r="Q154" s="265">
        <v>14000000</v>
      </c>
      <c r="R154" s="266" t="str">
        <f>VLOOKUP($B154,QualitativeNotes!B:C,2,FALSE)</f>
        <v>N/A</v>
      </c>
      <c r="S154" s="262"/>
      <c r="T154" s="262" t="s">
        <v>747</v>
      </c>
      <c r="U154" s="263" t="s">
        <v>452</v>
      </c>
      <c r="V154" s="264" t="s">
        <v>765</v>
      </c>
      <c r="W154" s="265">
        <v>14000000</v>
      </c>
      <c r="X154" s="266" t="str">
        <f>VLOOKUP($B154,QualitativeNotes!B:C,2,FALSE)</f>
        <v>N/A</v>
      </c>
    </row>
    <row r="155" spans="1:24" ht="45">
      <c r="A155" s="259">
        <v>43921</v>
      </c>
      <c r="B155" s="260" t="s">
        <v>63</v>
      </c>
      <c r="C155" s="261" t="s">
        <v>204</v>
      </c>
      <c r="D155" s="261" t="s">
        <v>477</v>
      </c>
      <c r="E155" s="261" t="s">
        <v>489</v>
      </c>
      <c r="F155" s="262" t="s">
        <v>746</v>
      </c>
      <c r="G155" s="262"/>
      <c r="H155" s="262" t="s">
        <v>747</v>
      </c>
      <c r="I155" s="263" t="s">
        <v>452</v>
      </c>
      <c r="J155" s="264" t="s">
        <v>766</v>
      </c>
      <c r="K155" s="265">
        <f>SUM(K151,K153)</f>
        <v>28000000</v>
      </c>
      <c r="L155" s="266" t="str">
        <f>VLOOKUP(B155,QualitativeNotes!B:C,2,FALSE)</f>
        <v>N/A</v>
      </c>
      <c r="M155" s="262"/>
      <c r="N155" s="262" t="s">
        <v>747</v>
      </c>
      <c r="O155" s="263" t="s">
        <v>452</v>
      </c>
      <c r="P155" s="264" t="s">
        <v>766</v>
      </c>
      <c r="Q155" s="265">
        <f>SUM(Q151,Q153)</f>
        <v>28000000</v>
      </c>
      <c r="R155" s="266" t="str">
        <f>VLOOKUP($B155,QualitativeNotes!B:C,2,FALSE)</f>
        <v>N/A</v>
      </c>
      <c r="S155" s="262"/>
      <c r="T155" s="262" t="s">
        <v>747</v>
      </c>
      <c r="U155" s="263" t="s">
        <v>452</v>
      </c>
      <c r="V155" s="264" t="s">
        <v>766</v>
      </c>
      <c r="W155" s="265">
        <f>SUM(W151,W153)</f>
        <v>28000000</v>
      </c>
      <c r="X155" s="266" t="str">
        <f>VLOOKUP($B155,QualitativeNotes!B:C,2,FALSE)</f>
        <v>N/A</v>
      </c>
    </row>
    <row r="156" spans="1:24" ht="45">
      <c r="A156" s="259">
        <v>43921</v>
      </c>
      <c r="B156" s="260" t="s">
        <v>63</v>
      </c>
      <c r="C156" s="261" t="s">
        <v>204</v>
      </c>
      <c r="D156" s="261" t="s">
        <v>477</v>
      </c>
      <c r="E156" s="261" t="s">
        <v>489</v>
      </c>
      <c r="F156" s="262" t="s">
        <v>746</v>
      </c>
      <c r="G156" s="262"/>
      <c r="H156" s="262" t="s">
        <v>747</v>
      </c>
      <c r="I156" s="263" t="s">
        <v>452</v>
      </c>
      <c r="J156" s="264" t="s">
        <v>767</v>
      </c>
      <c r="K156" s="265">
        <f>SUM(K152,K154)</f>
        <v>28000000</v>
      </c>
      <c r="L156" s="266" t="str">
        <f>VLOOKUP(B156,QualitativeNotes!B:C,2,FALSE)</f>
        <v>N/A</v>
      </c>
      <c r="M156" s="262"/>
      <c r="N156" s="262" t="s">
        <v>747</v>
      </c>
      <c r="O156" s="263" t="s">
        <v>452</v>
      </c>
      <c r="P156" s="264" t="s">
        <v>767</v>
      </c>
      <c r="Q156" s="265">
        <f>SUM(Q152,Q154)</f>
        <v>28000000</v>
      </c>
      <c r="R156" s="266" t="str">
        <f>VLOOKUP($B156,QualitativeNotes!B:C,2,FALSE)</f>
        <v>N/A</v>
      </c>
      <c r="S156" s="262"/>
      <c r="T156" s="262" t="s">
        <v>747</v>
      </c>
      <c r="U156" s="263" t="s">
        <v>452</v>
      </c>
      <c r="V156" s="264" t="s">
        <v>767</v>
      </c>
      <c r="W156" s="265">
        <f>SUM(W152,W154)</f>
        <v>28000000</v>
      </c>
      <c r="X156" s="266" t="str">
        <f>VLOOKUP($B156,QualitativeNotes!B:C,2,FALSE)</f>
        <v>N/A</v>
      </c>
    </row>
    <row r="157" spans="1:24" ht="45">
      <c r="A157" s="259">
        <v>43921</v>
      </c>
      <c r="B157" s="260" t="s">
        <v>64</v>
      </c>
      <c r="C157" s="261" t="s">
        <v>4</v>
      </c>
      <c r="D157" s="261" t="s">
        <v>277</v>
      </c>
      <c r="E157" s="261" t="s">
        <v>417</v>
      </c>
      <c r="F157" s="262" t="s">
        <v>469</v>
      </c>
      <c r="G157" s="262"/>
      <c r="H157" s="262" t="s">
        <v>747</v>
      </c>
      <c r="I157" s="263" t="s">
        <v>452</v>
      </c>
      <c r="J157" s="264"/>
      <c r="K157" s="268" t="s">
        <v>756</v>
      </c>
      <c r="L157" s="266" t="str">
        <f>VLOOKUP(B157,QualitativeNotes!B:C,2,FALSE)</f>
        <v>N/A</v>
      </c>
      <c r="M157" s="262"/>
      <c r="N157" s="262" t="s">
        <v>747</v>
      </c>
      <c r="O157" s="263" t="s">
        <v>452</v>
      </c>
      <c r="P157" s="264"/>
      <c r="Q157" s="268" t="s">
        <v>756</v>
      </c>
      <c r="R157" s="266" t="str">
        <f>VLOOKUP($B157,QualitativeNotes!B:C,2,FALSE)</f>
        <v>N/A</v>
      </c>
      <c r="S157" s="262"/>
      <c r="T157" s="262" t="s">
        <v>747</v>
      </c>
      <c r="U157" s="263" t="s">
        <v>452</v>
      </c>
      <c r="V157" s="264"/>
      <c r="W157" s="268" t="s">
        <v>756</v>
      </c>
      <c r="X157" s="266" t="str">
        <f>VLOOKUP($B157,QualitativeNotes!B:C,2,FALSE)</f>
        <v>N/A</v>
      </c>
    </row>
    <row r="158" spans="1:24" ht="105">
      <c r="A158" s="259">
        <v>43921</v>
      </c>
      <c r="B158" s="260" t="s">
        <v>435</v>
      </c>
      <c r="C158" s="261" t="s">
        <v>5</v>
      </c>
      <c r="D158" s="261" t="s">
        <v>423</v>
      </c>
      <c r="E158" s="261" t="s">
        <v>417</v>
      </c>
      <c r="F158" s="262" t="s">
        <v>469</v>
      </c>
      <c r="G158" s="262"/>
      <c r="H158" s="262" t="s">
        <v>747</v>
      </c>
      <c r="I158" s="263" t="s">
        <v>452</v>
      </c>
      <c r="J158" s="264"/>
      <c r="K158" s="268" t="s">
        <v>768</v>
      </c>
      <c r="L158" s="266" t="str">
        <f>VLOOKUP(B158,QualitativeNotes!B:C,2,FALSE)</f>
        <v>N/A</v>
      </c>
      <c r="M158" s="262"/>
      <c r="N158" s="262" t="s">
        <v>747</v>
      </c>
      <c r="O158" s="263" t="s">
        <v>452</v>
      </c>
      <c r="P158" s="264"/>
      <c r="Q158" s="268" t="s">
        <v>768</v>
      </c>
      <c r="R158" s="266" t="str">
        <f>VLOOKUP($B158,QualitativeNotes!B:C,2,FALSE)</f>
        <v>N/A</v>
      </c>
      <c r="S158" s="262"/>
      <c r="T158" s="262" t="s">
        <v>747</v>
      </c>
      <c r="U158" s="263" t="s">
        <v>452</v>
      </c>
      <c r="V158" s="264"/>
      <c r="W158" s="268" t="s">
        <v>768</v>
      </c>
      <c r="X158" s="266" t="str">
        <f>VLOOKUP($B158,QualitativeNotes!B:C,2,FALSE)</f>
        <v>N/A</v>
      </c>
    </row>
    <row r="159" spans="1:24" ht="105">
      <c r="A159" s="259">
        <v>43921</v>
      </c>
      <c r="B159" s="260" t="s">
        <v>436</v>
      </c>
      <c r="C159" s="261" t="s">
        <v>5</v>
      </c>
      <c r="D159" s="261" t="s">
        <v>449</v>
      </c>
      <c r="E159" s="261" t="s">
        <v>481</v>
      </c>
      <c r="F159" s="262" t="s">
        <v>469</v>
      </c>
      <c r="G159" s="262"/>
      <c r="H159" s="262" t="s">
        <v>747</v>
      </c>
      <c r="I159" s="263" t="s">
        <v>452</v>
      </c>
      <c r="J159" s="264"/>
      <c r="K159" s="271" t="s">
        <v>769</v>
      </c>
      <c r="L159" s="266" t="str">
        <f>VLOOKUP(B159,QualitativeNotes!B:C,2,FALSE)</f>
        <v>N/A</v>
      </c>
      <c r="M159" s="262"/>
      <c r="N159" s="262" t="s">
        <v>747</v>
      </c>
      <c r="O159" s="263" t="s">
        <v>452</v>
      </c>
      <c r="P159" s="264"/>
      <c r="Q159" s="271" t="s">
        <v>769</v>
      </c>
      <c r="R159" s="266" t="str">
        <f>VLOOKUP($B159,QualitativeNotes!B:C,2,FALSE)</f>
        <v>N/A</v>
      </c>
      <c r="S159" s="262"/>
      <c r="T159" s="262" t="s">
        <v>747</v>
      </c>
      <c r="U159" s="263" t="s">
        <v>452</v>
      </c>
      <c r="V159" s="264"/>
      <c r="W159" s="271" t="s">
        <v>769</v>
      </c>
      <c r="X159" s="266" t="str">
        <f>VLOOKUP($B159,QualitativeNotes!B:C,2,FALSE)</f>
        <v>N/A</v>
      </c>
    </row>
    <row r="160" spans="1:24" ht="105">
      <c r="A160" s="259">
        <v>43921</v>
      </c>
      <c r="B160" s="260" t="s">
        <v>437</v>
      </c>
      <c r="C160" s="261" t="s">
        <v>5</v>
      </c>
      <c r="D160" s="261" t="s">
        <v>424</v>
      </c>
      <c r="E160" s="261" t="s">
        <v>417</v>
      </c>
      <c r="F160" s="262" t="s">
        <v>469</v>
      </c>
      <c r="G160" s="262"/>
      <c r="H160" s="262" t="s">
        <v>747</v>
      </c>
      <c r="I160" s="263" t="s">
        <v>452</v>
      </c>
      <c r="J160" s="264"/>
      <c r="K160" s="268" t="s">
        <v>770</v>
      </c>
      <c r="L160" s="266" t="str">
        <f>VLOOKUP(B160,QualitativeNotes!B:C,2,FALSE)</f>
        <v>N/A</v>
      </c>
      <c r="M160" s="262"/>
      <c r="N160" s="262" t="s">
        <v>747</v>
      </c>
      <c r="O160" s="263" t="s">
        <v>452</v>
      </c>
      <c r="P160" s="264"/>
      <c r="Q160" s="268" t="s">
        <v>770</v>
      </c>
      <c r="R160" s="266" t="str">
        <f>VLOOKUP($B160,QualitativeNotes!B:C,2,FALSE)</f>
        <v>N/A</v>
      </c>
      <c r="S160" s="262"/>
      <c r="T160" s="262" t="s">
        <v>747</v>
      </c>
      <c r="U160" s="263" t="s">
        <v>452</v>
      </c>
      <c r="V160" s="264"/>
      <c r="W160" s="268" t="s">
        <v>770</v>
      </c>
      <c r="X160" s="266" t="str">
        <f>VLOOKUP($B160,QualitativeNotes!B:C,2,FALSE)</f>
        <v>N/A</v>
      </c>
    </row>
    <row r="161" spans="1:24" ht="105">
      <c r="A161" s="259">
        <v>43921</v>
      </c>
      <c r="B161" s="260" t="s">
        <v>65</v>
      </c>
      <c r="C161" s="261" t="s">
        <v>5</v>
      </c>
      <c r="D161" s="261" t="s">
        <v>450</v>
      </c>
      <c r="E161" s="261" t="s">
        <v>481</v>
      </c>
      <c r="F161" s="262" t="s">
        <v>469</v>
      </c>
      <c r="G161" s="262"/>
      <c r="H161" s="262" t="s">
        <v>747</v>
      </c>
      <c r="I161" s="263" t="s">
        <v>452</v>
      </c>
      <c r="J161" s="264"/>
      <c r="K161" s="271" t="s">
        <v>769</v>
      </c>
      <c r="L161" s="266" t="str">
        <f>VLOOKUP(B161,QualitativeNotes!B:C,2,FALSE)</f>
        <v>N/A</v>
      </c>
      <c r="M161" s="262"/>
      <c r="N161" s="262" t="s">
        <v>747</v>
      </c>
      <c r="O161" s="263" t="s">
        <v>452</v>
      </c>
      <c r="P161" s="264"/>
      <c r="Q161" s="271" t="s">
        <v>769</v>
      </c>
      <c r="R161" s="266" t="str">
        <f>VLOOKUP($B161,QualitativeNotes!B:C,2,FALSE)</f>
        <v>N/A</v>
      </c>
      <c r="S161" s="262"/>
      <c r="T161" s="262" t="s">
        <v>747</v>
      </c>
      <c r="U161" s="263" t="s">
        <v>452</v>
      </c>
      <c r="V161" s="264"/>
      <c r="W161" s="271" t="s">
        <v>769</v>
      </c>
      <c r="X161" s="266" t="str">
        <f>VLOOKUP($B161,QualitativeNotes!B:C,2,FALSE)</f>
        <v>N/A</v>
      </c>
    </row>
    <row r="162" spans="1:24" ht="105">
      <c r="A162" s="259">
        <v>43921</v>
      </c>
      <c r="B162" s="260" t="s">
        <v>438</v>
      </c>
      <c r="C162" s="261" t="s">
        <v>5</v>
      </c>
      <c r="D162" s="261" t="s">
        <v>425</v>
      </c>
      <c r="E162" s="261" t="s">
        <v>694</v>
      </c>
      <c r="F162" s="262" t="s">
        <v>469</v>
      </c>
      <c r="G162" s="262"/>
      <c r="H162" s="262" t="s">
        <v>747</v>
      </c>
      <c r="I162" s="263" t="s">
        <v>452</v>
      </c>
      <c r="J162" s="264"/>
      <c r="K162" s="270">
        <v>0.997</v>
      </c>
      <c r="L162" s="266" t="str">
        <f>VLOOKUP(B162,QualitativeNotes!B:C,2,FALSE)</f>
        <v>N/A</v>
      </c>
      <c r="M162" s="262"/>
      <c r="N162" s="262" t="s">
        <v>747</v>
      </c>
      <c r="O162" s="263" t="s">
        <v>452</v>
      </c>
      <c r="P162" s="264"/>
      <c r="Q162" s="270">
        <v>1.9970000000000001</v>
      </c>
      <c r="R162" s="266" t="str">
        <f>VLOOKUP($B162,QualitativeNotes!B:C,2,FALSE)</f>
        <v>N/A</v>
      </c>
      <c r="S162" s="262"/>
      <c r="T162" s="262" t="s">
        <v>747</v>
      </c>
      <c r="U162" s="263" t="s">
        <v>452</v>
      </c>
      <c r="V162" s="264"/>
      <c r="W162" s="270">
        <v>2.9969999999999999</v>
      </c>
      <c r="X162" s="266" t="str">
        <f>VLOOKUP($B162,QualitativeNotes!B:C,2,FALSE)</f>
        <v>N/A</v>
      </c>
    </row>
    <row r="163" spans="1:24" ht="105">
      <c r="A163" s="259">
        <v>43921</v>
      </c>
      <c r="B163" s="260" t="s">
        <v>439</v>
      </c>
      <c r="C163" s="261" t="s">
        <v>5</v>
      </c>
      <c r="D163" s="261" t="s">
        <v>451</v>
      </c>
      <c r="E163" s="261" t="s">
        <v>481</v>
      </c>
      <c r="F163" s="262" t="s">
        <v>469</v>
      </c>
      <c r="G163" s="262"/>
      <c r="H163" s="262" t="s">
        <v>747</v>
      </c>
      <c r="I163" s="263" t="s">
        <v>452</v>
      </c>
      <c r="J163" s="264"/>
      <c r="K163" s="271" t="s">
        <v>769</v>
      </c>
      <c r="L163" s="266" t="str">
        <f>VLOOKUP(B163,QualitativeNotes!B:C,2,FALSE)</f>
        <v>N/A</v>
      </c>
      <c r="M163" s="262"/>
      <c r="N163" s="262" t="s">
        <v>747</v>
      </c>
      <c r="O163" s="263" t="s">
        <v>452</v>
      </c>
      <c r="P163" s="264"/>
      <c r="Q163" s="271" t="s">
        <v>769</v>
      </c>
      <c r="R163" s="266" t="str">
        <f>VLOOKUP($B163,QualitativeNotes!B:C,2,FALSE)</f>
        <v>N/A</v>
      </c>
      <c r="S163" s="262"/>
      <c r="T163" s="262" t="s">
        <v>747</v>
      </c>
      <c r="U163" s="263" t="s">
        <v>452</v>
      </c>
      <c r="V163" s="264"/>
      <c r="W163" s="271" t="s">
        <v>769</v>
      </c>
      <c r="X163" s="266" t="str">
        <f>VLOOKUP($B163,QualitativeNotes!B:C,2,FALSE)</f>
        <v>N/A</v>
      </c>
    </row>
    <row r="164" spans="1:24" ht="105">
      <c r="A164" s="259">
        <v>43921</v>
      </c>
      <c r="B164" s="260" t="s">
        <v>440</v>
      </c>
      <c r="C164" s="261" t="s">
        <v>5</v>
      </c>
      <c r="D164" s="261" t="s">
        <v>426</v>
      </c>
      <c r="E164" s="261" t="s">
        <v>417</v>
      </c>
      <c r="F164" s="262" t="s">
        <v>469</v>
      </c>
      <c r="G164" s="262"/>
      <c r="H164" s="262" t="s">
        <v>747</v>
      </c>
      <c r="I164" s="263" t="s">
        <v>452</v>
      </c>
      <c r="J164" s="264"/>
      <c r="K164" s="268">
        <v>10</v>
      </c>
      <c r="L164" s="266" t="str">
        <f>VLOOKUP(B164,QualitativeNotes!B:C,2,FALSE)</f>
        <v>N/A</v>
      </c>
      <c r="M164" s="262"/>
      <c r="N164" s="262" t="s">
        <v>747</v>
      </c>
      <c r="O164" s="263" t="s">
        <v>452</v>
      </c>
      <c r="P164" s="264"/>
      <c r="Q164" s="268">
        <v>11</v>
      </c>
      <c r="R164" s="266" t="str">
        <f>VLOOKUP($B164,QualitativeNotes!B:C,2,FALSE)</f>
        <v>N/A</v>
      </c>
      <c r="S164" s="262"/>
      <c r="T164" s="262" t="s">
        <v>747</v>
      </c>
      <c r="U164" s="263" t="s">
        <v>452</v>
      </c>
      <c r="V164" s="264"/>
      <c r="W164" s="268">
        <v>12</v>
      </c>
      <c r="X164" s="266" t="str">
        <f>VLOOKUP($B164,QualitativeNotes!B:C,2,FALSE)</f>
        <v>N/A</v>
      </c>
    </row>
    <row r="165" spans="1:24" ht="105">
      <c r="A165" s="259">
        <v>43921</v>
      </c>
      <c r="B165" s="260" t="s">
        <v>441</v>
      </c>
      <c r="C165" s="261" t="s">
        <v>5</v>
      </c>
      <c r="D165" s="261" t="s">
        <v>427</v>
      </c>
      <c r="E165" s="261" t="s">
        <v>481</v>
      </c>
      <c r="F165" s="262" t="s">
        <v>469</v>
      </c>
      <c r="G165" s="262"/>
      <c r="H165" s="262" t="s">
        <v>747</v>
      </c>
      <c r="I165" s="263" t="s">
        <v>452</v>
      </c>
      <c r="J165" s="264"/>
      <c r="K165" s="271" t="s">
        <v>769</v>
      </c>
      <c r="L165" s="266" t="str">
        <f>VLOOKUP(B165,QualitativeNotes!B:C,2,FALSE)</f>
        <v>N/A</v>
      </c>
      <c r="M165" s="262"/>
      <c r="N165" s="262" t="s">
        <v>747</v>
      </c>
      <c r="O165" s="263" t="s">
        <v>452</v>
      </c>
      <c r="P165" s="264"/>
      <c r="Q165" s="271" t="s">
        <v>769</v>
      </c>
      <c r="R165" s="266" t="str">
        <f>VLOOKUP($B165,QualitativeNotes!B:C,2,FALSE)</f>
        <v>N/A</v>
      </c>
      <c r="S165" s="262"/>
      <c r="T165" s="262" t="s">
        <v>747</v>
      </c>
      <c r="U165" s="263" t="s">
        <v>452</v>
      </c>
      <c r="V165" s="264"/>
      <c r="W165" s="271" t="s">
        <v>769</v>
      </c>
      <c r="X165" s="266" t="str">
        <f>VLOOKUP($B165,QualitativeNotes!B:C,2,FALSE)</f>
        <v>N/A</v>
      </c>
    </row>
    <row r="166" spans="1:24" ht="105">
      <c r="A166" s="259">
        <v>43921</v>
      </c>
      <c r="B166" s="260" t="s">
        <v>442</v>
      </c>
      <c r="C166" s="261" t="s">
        <v>5</v>
      </c>
      <c r="D166" s="261" t="s">
        <v>428</v>
      </c>
      <c r="E166" s="261" t="s">
        <v>417</v>
      </c>
      <c r="F166" s="262" t="s">
        <v>469</v>
      </c>
      <c r="G166" s="262"/>
      <c r="H166" s="262" t="s">
        <v>747</v>
      </c>
      <c r="I166" s="263" t="s">
        <v>452</v>
      </c>
      <c r="J166" s="264"/>
      <c r="K166" s="268" t="s">
        <v>771</v>
      </c>
      <c r="L166" s="266" t="str">
        <f>VLOOKUP(B166,QualitativeNotes!B:C,2,FALSE)</f>
        <v>N/A</v>
      </c>
      <c r="M166" s="262"/>
      <c r="N166" s="262" t="s">
        <v>747</v>
      </c>
      <c r="O166" s="263" t="s">
        <v>452</v>
      </c>
      <c r="P166" s="264"/>
      <c r="Q166" s="268" t="s">
        <v>771</v>
      </c>
      <c r="R166" s="266" t="str">
        <f>VLOOKUP($B166,QualitativeNotes!B:C,2,FALSE)</f>
        <v>N/A</v>
      </c>
      <c r="S166" s="262"/>
      <c r="T166" s="262" t="s">
        <v>747</v>
      </c>
      <c r="U166" s="263" t="s">
        <v>452</v>
      </c>
      <c r="V166" s="264"/>
      <c r="W166" s="268" t="s">
        <v>771</v>
      </c>
      <c r="X166" s="266" t="str">
        <f>VLOOKUP($B166,QualitativeNotes!B:C,2,FALSE)</f>
        <v>N/A</v>
      </c>
    </row>
    <row r="167" spans="1:24" ht="105">
      <c r="A167" s="259">
        <v>43921</v>
      </c>
      <c r="B167" s="260" t="s">
        <v>443</v>
      </c>
      <c r="C167" s="261" t="s">
        <v>5</v>
      </c>
      <c r="D167" s="261" t="s">
        <v>429</v>
      </c>
      <c r="E167" s="261" t="s">
        <v>481</v>
      </c>
      <c r="F167" s="262" t="s">
        <v>469</v>
      </c>
      <c r="G167" s="262"/>
      <c r="H167" s="262" t="s">
        <v>747</v>
      </c>
      <c r="I167" s="263" t="s">
        <v>452</v>
      </c>
      <c r="J167" s="264"/>
      <c r="K167" s="271" t="s">
        <v>769</v>
      </c>
      <c r="L167" s="266" t="str">
        <f>VLOOKUP(B167,QualitativeNotes!B:C,2,FALSE)</f>
        <v>N/A</v>
      </c>
      <c r="M167" s="262"/>
      <c r="N167" s="262" t="s">
        <v>747</v>
      </c>
      <c r="O167" s="263" t="s">
        <v>452</v>
      </c>
      <c r="P167" s="264"/>
      <c r="Q167" s="271" t="s">
        <v>769</v>
      </c>
      <c r="R167" s="266" t="str">
        <f>VLOOKUP($B167,QualitativeNotes!B:C,2,FALSE)</f>
        <v>N/A</v>
      </c>
      <c r="S167" s="262"/>
      <c r="T167" s="262" t="s">
        <v>747</v>
      </c>
      <c r="U167" s="263" t="s">
        <v>452</v>
      </c>
      <c r="V167" s="264"/>
      <c r="W167" s="271" t="s">
        <v>769</v>
      </c>
      <c r="X167" s="266" t="str">
        <f>VLOOKUP($B167,QualitativeNotes!B:C,2,FALSE)</f>
        <v>N/A</v>
      </c>
    </row>
    <row r="168" spans="1:24" ht="105">
      <c r="A168" s="259">
        <v>43921</v>
      </c>
      <c r="B168" s="260" t="s">
        <v>444</v>
      </c>
      <c r="C168" s="261" t="s">
        <v>5</v>
      </c>
      <c r="D168" s="261" t="s">
        <v>430</v>
      </c>
      <c r="E168" s="261" t="s">
        <v>417</v>
      </c>
      <c r="F168" s="262" t="s">
        <v>469</v>
      </c>
      <c r="G168" s="262"/>
      <c r="H168" s="262" t="s">
        <v>747</v>
      </c>
      <c r="I168" s="263" t="s">
        <v>452</v>
      </c>
      <c r="J168" s="264"/>
      <c r="K168" s="268">
        <v>5</v>
      </c>
      <c r="L168" s="266" t="str">
        <f>VLOOKUP(B168,QualitativeNotes!B:C,2,FALSE)</f>
        <v>N/A</v>
      </c>
      <c r="M168" s="262"/>
      <c r="N168" s="262" t="s">
        <v>747</v>
      </c>
      <c r="O168" s="263" t="s">
        <v>452</v>
      </c>
      <c r="P168" s="264"/>
      <c r="Q168" s="268">
        <v>6</v>
      </c>
      <c r="R168" s="266" t="str">
        <f>VLOOKUP($B168,QualitativeNotes!B:C,2,FALSE)</f>
        <v>N/A</v>
      </c>
      <c r="S168" s="262"/>
      <c r="T168" s="262" t="s">
        <v>747</v>
      </c>
      <c r="U168" s="263" t="s">
        <v>452</v>
      </c>
      <c r="V168" s="264"/>
      <c r="W168" s="268">
        <v>7</v>
      </c>
      <c r="X168" s="266" t="str">
        <f>VLOOKUP($B168,QualitativeNotes!B:C,2,FALSE)</f>
        <v>N/A</v>
      </c>
    </row>
    <row r="169" spans="1:24" ht="105">
      <c r="A169" s="259">
        <v>43921</v>
      </c>
      <c r="B169" s="260" t="s">
        <v>445</v>
      </c>
      <c r="C169" s="261" t="s">
        <v>5</v>
      </c>
      <c r="D169" s="261" t="s">
        <v>431</v>
      </c>
      <c r="E169" s="261" t="s">
        <v>481</v>
      </c>
      <c r="F169" s="262" t="s">
        <v>469</v>
      </c>
      <c r="G169" s="262"/>
      <c r="H169" s="262" t="s">
        <v>747</v>
      </c>
      <c r="I169" s="263" t="s">
        <v>452</v>
      </c>
      <c r="J169" s="264"/>
      <c r="K169" s="271" t="s">
        <v>769</v>
      </c>
      <c r="L169" s="266" t="str">
        <f>VLOOKUP(B169,QualitativeNotes!B:C,2,FALSE)</f>
        <v>N/A</v>
      </c>
      <c r="M169" s="262"/>
      <c r="N169" s="262" t="s">
        <v>747</v>
      </c>
      <c r="O169" s="263" t="s">
        <v>452</v>
      </c>
      <c r="P169" s="264"/>
      <c r="Q169" s="271" t="s">
        <v>769</v>
      </c>
      <c r="R169" s="266" t="str">
        <f>VLOOKUP($B169,QualitativeNotes!B:C,2,FALSE)</f>
        <v>N/A</v>
      </c>
      <c r="S169" s="262"/>
      <c r="T169" s="262" t="s">
        <v>747</v>
      </c>
      <c r="U169" s="263" t="s">
        <v>452</v>
      </c>
      <c r="V169" s="264"/>
      <c r="W169" s="271" t="s">
        <v>769</v>
      </c>
      <c r="X169" s="266" t="str">
        <f>VLOOKUP($B169,QualitativeNotes!B:C,2,FALSE)</f>
        <v>N/A</v>
      </c>
    </row>
    <row r="170" spans="1:24" ht="105">
      <c r="A170" s="259">
        <v>43921</v>
      </c>
      <c r="B170" s="260" t="s">
        <v>446</v>
      </c>
      <c r="C170" s="261" t="s">
        <v>5</v>
      </c>
      <c r="D170" s="261" t="s">
        <v>432</v>
      </c>
      <c r="E170" s="261" t="s">
        <v>417</v>
      </c>
      <c r="F170" s="262" t="s">
        <v>469</v>
      </c>
      <c r="G170" s="262"/>
      <c r="H170" s="262" t="s">
        <v>747</v>
      </c>
      <c r="I170" s="263" t="s">
        <v>452</v>
      </c>
      <c r="J170" s="264"/>
      <c r="K170" s="268" t="s">
        <v>452</v>
      </c>
      <c r="L170" s="266" t="str">
        <f>VLOOKUP(B170,QualitativeNotes!B:C,2,FALSE)</f>
        <v>N/A</v>
      </c>
      <c r="M170" s="262"/>
      <c r="N170" s="262" t="s">
        <v>747</v>
      </c>
      <c r="O170" s="263" t="s">
        <v>452</v>
      </c>
      <c r="P170" s="264"/>
      <c r="Q170" s="268" t="s">
        <v>452</v>
      </c>
      <c r="R170" s="266" t="str">
        <f>VLOOKUP($B170,QualitativeNotes!B:C,2,FALSE)</f>
        <v>N/A</v>
      </c>
      <c r="S170" s="262"/>
      <c r="T170" s="262" t="s">
        <v>747</v>
      </c>
      <c r="U170" s="263" t="s">
        <v>452</v>
      </c>
      <c r="V170" s="264"/>
      <c r="W170" s="268" t="s">
        <v>452</v>
      </c>
      <c r="X170" s="266" t="str">
        <f>VLOOKUP($B170,QualitativeNotes!B:C,2,FALSE)</f>
        <v>N/A</v>
      </c>
    </row>
    <row r="171" spans="1:24" ht="105">
      <c r="A171" s="259">
        <v>43921</v>
      </c>
      <c r="B171" s="260" t="s">
        <v>447</v>
      </c>
      <c r="C171" s="261" t="s">
        <v>5</v>
      </c>
      <c r="D171" s="261" t="s">
        <v>433</v>
      </c>
      <c r="E171" s="261" t="s">
        <v>417</v>
      </c>
      <c r="F171" s="262" t="s">
        <v>469</v>
      </c>
      <c r="G171" s="262"/>
      <c r="H171" s="262" t="s">
        <v>747</v>
      </c>
      <c r="I171" s="263" t="s">
        <v>452</v>
      </c>
      <c r="J171" s="264"/>
      <c r="K171" s="268" t="s">
        <v>772</v>
      </c>
      <c r="L171" s="266" t="str">
        <f>VLOOKUP(B171,QualitativeNotes!B:C,2,FALSE)</f>
        <v>N/A</v>
      </c>
      <c r="M171" s="262"/>
      <c r="N171" s="262" t="s">
        <v>747</v>
      </c>
      <c r="O171" s="263" t="s">
        <v>452</v>
      </c>
      <c r="P171" s="264"/>
      <c r="Q171" s="268" t="s">
        <v>772</v>
      </c>
      <c r="R171" s="266" t="str">
        <f>VLOOKUP($B171,QualitativeNotes!B:C,2,FALSE)</f>
        <v>N/A</v>
      </c>
      <c r="S171" s="262"/>
      <c r="T171" s="262" t="s">
        <v>747</v>
      </c>
      <c r="U171" s="263" t="s">
        <v>452</v>
      </c>
      <c r="V171" s="264"/>
      <c r="W171" s="268" t="s">
        <v>772</v>
      </c>
      <c r="X171" s="266" t="str">
        <f>VLOOKUP($B171,QualitativeNotes!B:C,2,FALSE)</f>
        <v>N/A</v>
      </c>
    </row>
    <row r="172" spans="1:24" ht="105">
      <c r="A172" s="259">
        <v>43921</v>
      </c>
      <c r="B172" s="260" t="s">
        <v>448</v>
      </c>
      <c r="C172" s="261" t="s">
        <v>5</v>
      </c>
      <c r="D172" s="261" t="s">
        <v>434</v>
      </c>
      <c r="E172" s="261" t="s">
        <v>481</v>
      </c>
      <c r="F172" s="262" t="s">
        <v>469</v>
      </c>
      <c r="G172" s="262"/>
      <c r="H172" s="262" t="s">
        <v>747</v>
      </c>
      <c r="I172" s="263" t="s">
        <v>452</v>
      </c>
      <c r="J172" s="264"/>
      <c r="K172" s="271" t="s">
        <v>769</v>
      </c>
      <c r="L172" s="266" t="str">
        <f>VLOOKUP(B172,QualitativeNotes!B:C,2,FALSE)</f>
        <v>N/A</v>
      </c>
      <c r="M172" s="262"/>
      <c r="N172" s="262" t="s">
        <v>747</v>
      </c>
      <c r="O172" s="263" t="s">
        <v>452</v>
      </c>
      <c r="P172" s="264"/>
      <c r="Q172" s="271" t="s">
        <v>769</v>
      </c>
      <c r="R172" s="266" t="str">
        <f>VLOOKUP($B172,QualitativeNotes!B:C,2,FALSE)</f>
        <v>N/A</v>
      </c>
      <c r="S172" s="262"/>
      <c r="T172" s="262" t="s">
        <v>747</v>
      </c>
      <c r="U172" s="263" t="s">
        <v>452</v>
      </c>
      <c r="V172" s="264"/>
      <c r="W172" s="271" t="s">
        <v>769</v>
      </c>
      <c r="X172" s="266" t="str">
        <f>VLOOKUP($B172,QualitativeNotes!B:C,2,FALSE)</f>
        <v>N/A</v>
      </c>
    </row>
    <row r="173" spans="1:24" ht="75">
      <c r="A173" s="259">
        <v>43921</v>
      </c>
      <c r="B173" s="260" t="s">
        <v>470</v>
      </c>
      <c r="C173" s="261" t="s">
        <v>205</v>
      </c>
      <c r="D173" s="261" t="s">
        <v>476</v>
      </c>
      <c r="E173" s="261" t="s">
        <v>490</v>
      </c>
      <c r="F173" s="262" t="s">
        <v>469</v>
      </c>
      <c r="G173" s="262"/>
      <c r="H173" s="262" t="s">
        <v>747</v>
      </c>
      <c r="I173" s="263" t="s">
        <v>452</v>
      </c>
      <c r="J173" s="264"/>
      <c r="K173" s="269">
        <v>8</v>
      </c>
      <c r="L173" s="266" t="str">
        <f>VLOOKUP(B173,QualitativeNotes!B:C,2,FALSE)</f>
        <v>Only account base backtest results are shown. Add-ons included.</v>
      </c>
      <c r="M173" s="262"/>
      <c r="N173" s="262" t="s">
        <v>747</v>
      </c>
      <c r="O173" s="263" t="s">
        <v>452</v>
      </c>
      <c r="P173" s="264"/>
      <c r="Q173" s="269">
        <v>9</v>
      </c>
      <c r="R173" s="266" t="str">
        <f>VLOOKUP($B173,QualitativeNotes!B:C,2,FALSE)</f>
        <v>Only account base backtest results are shown. Add-ons included.</v>
      </c>
      <c r="S173" s="262"/>
      <c r="T173" s="262" t="s">
        <v>747</v>
      </c>
      <c r="U173" s="263" t="s">
        <v>452</v>
      </c>
      <c r="V173" s="264"/>
      <c r="W173" s="269">
        <v>10</v>
      </c>
      <c r="X173" s="266" t="str">
        <f>VLOOKUP($B173,QualitativeNotes!B:C,2,FALSE)</f>
        <v>Only account base backtest results are shown. Add-ons included.</v>
      </c>
    </row>
    <row r="174" spans="1:24" ht="60">
      <c r="A174" s="259">
        <v>43921</v>
      </c>
      <c r="B174" s="260" t="s">
        <v>418</v>
      </c>
      <c r="C174" s="261" t="s">
        <v>416</v>
      </c>
      <c r="D174" s="261" t="s">
        <v>419</v>
      </c>
      <c r="E174" s="261" t="s">
        <v>417</v>
      </c>
      <c r="F174" s="262" t="s">
        <v>469</v>
      </c>
      <c r="G174" s="262"/>
      <c r="H174" s="262" t="s">
        <v>747</v>
      </c>
      <c r="I174" s="263" t="s">
        <v>452</v>
      </c>
      <c r="J174" s="264"/>
      <c r="K174" s="268" t="s">
        <v>773</v>
      </c>
      <c r="L174" s="266" t="str">
        <f>VLOOKUP(B174,QualitativeNotes!B:C,2,FALSE)</f>
        <v>Only account base backtest results are shown. Add-ons included.</v>
      </c>
      <c r="M174" s="262"/>
      <c r="N174" s="262" t="s">
        <v>747</v>
      </c>
      <c r="O174" s="263" t="s">
        <v>452</v>
      </c>
      <c r="P174" s="264"/>
      <c r="Q174" s="268" t="s">
        <v>773</v>
      </c>
      <c r="R174" s="266" t="str">
        <f>VLOOKUP($B174,QualitativeNotes!B:C,2,FALSE)</f>
        <v>Only account base backtest results are shown. Add-ons included.</v>
      </c>
      <c r="S174" s="262"/>
      <c r="T174" s="262" t="s">
        <v>747</v>
      </c>
      <c r="U174" s="263" t="s">
        <v>452</v>
      </c>
      <c r="V174" s="264"/>
      <c r="W174" s="268" t="s">
        <v>773</v>
      </c>
      <c r="X174" s="266" t="str">
        <f>VLOOKUP($B174,QualitativeNotes!B:C,2,FALSE)</f>
        <v>Only account base backtest results are shown. Add-ons included.</v>
      </c>
    </row>
    <row r="175" spans="1:24" ht="60">
      <c r="A175" s="259">
        <v>43921</v>
      </c>
      <c r="B175" s="260" t="s">
        <v>467</v>
      </c>
      <c r="C175" s="261" t="s">
        <v>416</v>
      </c>
      <c r="D175" s="261" t="s">
        <v>420</v>
      </c>
      <c r="E175" s="261" t="s">
        <v>417</v>
      </c>
      <c r="F175" s="262" t="s">
        <v>469</v>
      </c>
      <c r="G175" s="262"/>
      <c r="H175" s="262" t="s">
        <v>747</v>
      </c>
      <c r="I175" s="263" t="s">
        <v>452</v>
      </c>
      <c r="J175" s="264"/>
      <c r="K175" s="268" t="s">
        <v>472</v>
      </c>
      <c r="L175" s="266" t="str">
        <f>VLOOKUP(B175,QualitativeNotes!B:C,2,FALSE)</f>
        <v>Only account base backtest results are shown. Add-ons included.</v>
      </c>
      <c r="M175" s="262"/>
      <c r="N175" s="262" t="s">
        <v>747</v>
      </c>
      <c r="O175" s="263" t="s">
        <v>452</v>
      </c>
      <c r="P175" s="264"/>
      <c r="Q175" s="268" t="s">
        <v>472</v>
      </c>
      <c r="R175" s="266" t="str">
        <f>VLOOKUP($B175,QualitativeNotes!B:C,2,FALSE)</f>
        <v>Only account base backtest results are shown. Add-ons included.</v>
      </c>
      <c r="S175" s="262"/>
      <c r="T175" s="262" t="s">
        <v>747</v>
      </c>
      <c r="U175" s="263" t="s">
        <v>452</v>
      </c>
      <c r="V175" s="264"/>
      <c r="W175" s="268" t="s">
        <v>472</v>
      </c>
      <c r="X175" s="266" t="str">
        <f>VLOOKUP($B175,QualitativeNotes!B:C,2,FALSE)</f>
        <v>Only account base backtest results are shown. Add-ons included.</v>
      </c>
    </row>
    <row r="176" spans="1:24" ht="75">
      <c r="A176" s="259">
        <v>43921</v>
      </c>
      <c r="B176" s="260" t="s">
        <v>66</v>
      </c>
      <c r="C176" s="261" t="s">
        <v>205</v>
      </c>
      <c r="D176" s="261" t="s">
        <v>257</v>
      </c>
      <c r="E176" s="261" t="s">
        <v>490</v>
      </c>
      <c r="F176" s="262" t="s">
        <v>469</v>
      </c>
      <c r="G176" s="262"/>
      <c r="H176" s="262" t="s">
        <v>747</v>
      </c>
      <c r="I176" s="263" t="s">
        <v>452</v>
      </c>
      <c r="J176" s="264"/>
      <c r="K176" s="269">
        <v>1000</v>
      </c>
      <c r="L176" s="266" t="str">
        <f>VLOOKUP(B176,QualitativeNotes!B:C,2,FALSE)</f>
        <v>Only account base backtest results are shown. Add-ons included.</v>
      </c>
      <c r="M176" s="262"/>
      <c r="N176" s="262" t="s">
        <v>747</v>
      </c>
      <c r="O176" s="263" t="s">
        <v>452</v>
      </c>
      <c r="P176" s="264"/>
      <c r="Q176" s="269">
        <v>1001</v>
      </c>
      <c r="R176" s="266" t="str">
        <f>VLOOKUP($B176,QualitativeNotes!B:C,2,FALSE)</f>
        <v>Only account base backtest results are shown. Add-ons included.</v>
      </c>
      <c r="S176" s="262"/>
      <c r="T176" s="262" t="s">
        <v>747</v>
      </c>
      <c r="U176" s="263" t="s">
        <v>452</v>
      </c>
      <c r="V176" s="264"/>
      <c r="W176" s="269">
        <v>1002</v>
      </c>
      <c r="X176" s="266" t="str">
        <f>VLOOKUP($B176,QualitativeNotes!B:C,2,FALSE)</f>
        <v>Only account base backtest results are shown. Add-ons included.</v>
      </c>
    </row>
    <row r="177" spans="1:24" ht="75">
      <c r="A177" s="259">
        <v>43921</v>
      </c>
      <c r="B177" s="260" t="s">
        <v>67</v>
      </c>
      <c r="C177" s="261" t="s">
        <v>205</v>
      </c>
      <c r="D177" s="261" t="s">
        <v>258</v>
      </c>
      <c r="E177" s="261" t="s">
        <v>694</v>
      </c>
      <c r="F177" s="262" t="s">
        <v>469</v>
      </c>
      <c r="G177" s="262"/>
      <c r="H177" s="262" t="s">
        <v>747</v>
      </c>
      <c r="I177" s="263" t="s">
        <v>452</v>
      </c>
      <c r="J177" s="264"/>
      <c r="K177" s="272">
        <v>0.99</v>
      </c>
      <c r="L177" s="266" t="str">
        <f>VLOOKUP(B177,QualitativeNotes!B:C,2,FALSE)</f>
        <v>Only account base backtest results are shown. Add-ons included.</v>
      </c>
      <c r="M177" s="262"/>
      <c r="N177" s="262" t="s">
        <v>747</v>
      </c>
      <c r="O177" s="263" t="s">
        <v>452</v>
      </c>
      <c r="P177" s="264"/>
      <c r="Q177" s="272">
        <v>1.99</v>
      </c>
      <c r="R177" s="266" t="str">
        <f>VLOOKUP($B177,QualitativeNotes!B:C,2,FALSE)</f>
        <v>Only account base backtest results are shown. Add-ons included.</v>
      </c>
      <c r="S177" s="262"/>
      <c r="T177" s="262" t="s">
        <v>747</v>
      </c>
      <c r="U177" s="263" t="s">
        <v>452</v>
      </c>
      <c r="V177" s="264"/>
      <c r="W177" s="272">
        <v>2.99</v>
      </c>
      <c r="X177" s="266" t="str">
        <f>VLOOKUP($B177,QualitativeNotes!B:C,2,FALSE)</f>
        <v>Only account base backtest results are shown. Add-ons included.</v>
      </c>
    </row>
    <row r="178" spans="1:24" ht="75">
      <c r="A178" s="259">
        <v>43921</v>
      </c>
      <c r="B178" s="260" t="s">
        <v>68</v>
      </c>
      <c r="C178" s="261" t="s">
        <v>205</v>
      </c>
      <c r="D178" s="261" t="s">
        <v>294</v>
      </c>
      <c r="E178" s="261" t="s">
        <v>489</v>
      </c>
      <c r="F178" s="262" t="s">
        <v>469</v>
      </c>
      <c r="G178" s="262"/>
      <c r="H178" s="262" t="s">
        <v>747</v>
      </c>
      <c r="I178" s="263" t="s">
        <v>452</v>
      </c>
      <c r="J178" s="264"/>
      <c r="K178" s="265">
        <v>100000</v>
      </c>
      <c r="L178" s="266" t="str">
        <f>VLOOKUP(B178,QualitativeNotes!B:C,2,FALSE)</f>
        <v>Only account base backtest results are shown. Add-ons included.</v>
      </c>
      <c r="M178" s="262"/>
      <c r="N178" s="262" t="s">
        <v>747</v>
      </c>
      <c r="O178" s="263" t="s">
        <v>452</v>
      </c>
      <c r="P178" s="264"/>
      <c r="Q178" s="265">
        <v>100000</v>
      </c>
      <c r="R178" s="266" t="str">
        <f>VLOOKUP($B178,QualitativeNotes!B:C,2,FALSE)</f>
        <v>Only account base backtest results are shown. Add-ons included.</v>
      </c>
      <c r="S178" s="262"/>
      <c r="T178" s="262" t="s">
        <v>747</v>
      </c>
      <c r="U178" s="263" t="s">
        <v>452</v>
      </c>
      <c r="V178" s="264"/>
      <c r="W178" s="265">
        <v>100000</v>
      </c>
      <c r="X178" s="266" t="str">
        <f>VLOOKUP($B178,QualitativeNotes!B:C,2,FALSE)</f>
        <v>Only account base backtest results are shown. Add-ons included.</v>
      </c>
    </row>
    <row r="179" spans="1:24" ht="75">
      <c r="A179" s="259">
        <v>43921</v>
      </c>
      <c r="B179" s="260" t="s">
        <v>293</v>
      </c>
      <c r="C179" s="261" t="s">
        <v>205</v>
      </c>
      <c r="D179" s="261" t="s">
        <v>295</v>
      </c>
      <c r="E179" s="261" t="s">
        <v>489</v>
      </c>
      <c r="F179" s="262" t="s">
        <v>469</v>
      </c>
      <c r="G179" s="262"/>
      <c r="H179" s="262" t="s">
        <v>747</v>
      </c>
      <c r="I179" s="263" t="s">
        <v>452</v>
      </c>
      <c r="J179" s="264"/>
      <c r="K179" s="265">
        <v>100000</v>
      </c>
      <c r="L179" s="266" t="str">
        <f>VLOOKUP(B179,QualitativeNotes!B:C,2,FALSE)</f>
        <v>Only account base backtest results are shown. Add-ons included.</v>
      </c>
      <c r="M179" s="262"/>
      <c r="N179" s="262" t="s">
        <v>747</v>
      </c>
      <c r="O179" s="263" t="s">
        <v>452</v>
      </c>
      <c r="P179" s="264"/>
      <c r="Q179" s="265">
        <v>100000</v>
      </c>
      <c r="R179" s="266" t="str">
        <f>VLOOKUP($B179,QualitativeNotes!B:C,2,FALSE)</f>
        <v>Only account base backtest results are shown. Add-ons included.</v>
      </c>
      <c r="S179" s="262"/>
      <c r="T179" s="262" t="s">
        <v>747</v>
      </c>
      <c r="U179" s="263" t="s">
        <v>452</v>
      </c>
      <c r="V179" s="264"/>
      <c r="W179" s="265">
        <v>100000</v>
      </c>
      <c r="X179" s="266" t="str">
        <f>VLOOKUP($B179,QualitativeNotes!B:C,2,FALSE)</f>
        <v>Only account base backtest results are shown. Add-ons included.</v>
      </c>
    </row>
    <row r="180" spans="1:24" ht="45">
      <c r="A180" s="259">
        <v>43921</v>
      </c>
      <c r="B180" s="260" t="s">
        <v>69</v>
      </c>
      <c r="C180" s="261" t="s">
        <v>774</v>
      </c>
      <c r="D180" s="261" t="s">
        <v>774</v>
      </c>
      <c r="E180" s="261" t="s">
        <v>489</v>
      </c>
      <c r="F180" s="262" t="s">
        <v>389</v>
      </c>
      <c r="G180" s="262"/>
      <c r="H180" s="262" t="s">
        <v>747</v>
      </c>
      <c r="I180" s="263" t="s">
        <v>452</v>
      </c>
      <c r="J180" s="264"/>
      <c r="K180" s="265">
        <v>100000</v>
      </c>
      <c r="L180" s="266" t="str">
        <f>VLOOKUP(B180,QualitativeNotes!B:C,2,FALSE)</f>
        <v>N/A</v>
      </c>
      <c r="M180" s="262"/>
      <c r="N180" s="262" t="s">
        <v>747</v>
      </c>
      <c r="O180" s="263" t="s">
        <v>452</v>
      </c>
      <c r="P180" s="264"/>
      <c r="Q180" s="265">
        <v>100000</v>
      </c>
      <c r="R180" s="266" t="str">
        <f>VLOOKUP($B180,QualitativeNotes!B:C,2,FALSE)</f>
        <v>N/A</v>
      </c>
      <c r="S180" s="262"/>
      <c r="T180" s="262" t="s">
        <v>747</v>
      </c>
      <c r="U180" s="263" t="s">
        <v>452</v>
      </c>
      <c r="V180" s="264"/>
      <c r="W180" s="265">
        <v>100000</v>
      </c>
      <c r="X180" s="266" t="str">
        <f>VLOOKUP($B180,QualitativeNotes!B:C,2,FALSE)</f>
        <v>N/A</v>
      </c>
    </row>
    <row r="181" spans="1:24" ht="45">
      <c r="A181" s="259">
        <v>43921</v>
      </c>
      <c r="B181" s="260" t="s">
        <v>70</v>
      </c>
      <c r="C181" s="261" t="s">
        <v>6</v>
      </c>
      <c r="D181" s="261" t="s">
        <v>6</v>
      </c>
      <c r="E181" s="261" t="s">
        <v>489</v>
      </c>
      <c r="F181" s="262" t="s">
        <v>389</v>
      </c>
      <c r="G181" s="262"/>
      <c r="H181" s="262" t="s">
        <v>747</v>
      </c>
      <c r="I181" s="263" t="s">
        <v>452</v>
      </c>
      <c r="J181" s="264"/>
      <c r="K181" s="265">
        <v>100000</v>
      </c>
      <c r="L181" s="266" t="str">
        <f>VLOOKUP(B181,QualitativeNotes!B:C,2,FALSE)</f>
        <v>N/A</v>
      </c>
      <c r="M181" s="262"/>
      <c r="N181" s="262" t="s">
        <v>747</v>
      </c>
      <c r="O181" s="263" t="s">
        <v>452</v>
      </c>
      <c r="P181" s="264"/>
      <c r="Q181" s="265">
        <v>100000</v>
      </c>
      <c r="R181" s="266" t="str">
        <f>VLOOKUP($B181,QualitativeNotes!B:C,2,FALSE)</f>
        <v>N/A</v>
      </c>
      <c r="S181" s="262"/>
      <c r="T181" s="262" t="s">
        <v>747</v>
      </c>
      <c r="U181" s="263" t="s">
        <v>452</v>
      </c>
      <c r="V181" s="264"/>
      <c r="W181" s="265">
        <v>100000</v>
      </c>
      <c r="X181" s="266" t="str">
        <f>VLOOKUP($B181,QualitativeNotes!B:C,2,FALSE)</f>
        <v>N/A</v>
      </c>
    </row>
    <row r="182" spans="1:24" ht="60">
      <c r="A182" s="259">
        <v>43921</v>
      </c>
      <c r="B182" s="260" t="s">
        <v>71</v>
      </c>
      <c r="C182" s="261" t="s">
        <v>72</v>
      </c>
      <c r="D182" s="261" t="s">
        <v>72</v>
      </c>
      <c r="E182" s="261" t="s">
        <v>489</v>
      </c>
      <c r="F182" s="262" t="s">
        <v>746</v>
      </c>
      <c r="G182" s="262"/>
      <c r="H182" s="262" t="s">
        <v>747</v>
      </c>
      <c r="I182" s="263" t="s">
        <v>452</v>
      </c>
      <c r="J182" s="264"/>
      <c r="K182" s="265">
        <v>100000</v>
      </c>
      <c r="L182" s="266" t="str">
        <f>VLOOKUP(B182,QualitativeNotes!B:C,2,FALSE)</f>
        <v xml:space="preserve">Margin calls are calculated via total margin instead of initial margin in Takasbank. That's why the values in 6.8 are maximum total margin calls on a business day for the related markets over the period. </v>
      </c>
      <c r="M182" s="262"/>
      <c r="N182" s="262" t="s">
        <v>747</v>
      </c>
      <c r="O182" s="263" t="s">
        <v>452</v>
      </c>
      <c r="P182" s="264"/>
      <c r="Q182" s="265">
        <v>100000</v>
      </c>
      <c r="R182" s="266" t="str">
        <f>VLOOKUP($B182,QualitativeNotes!B:C,2,FALSE)</f>
        <v xml:space="preserve">Margin calls are calculated via total margin instead of initial margin in Takasbank. That's why the values in 6.8 are maximum total margin calls on a business day for the related markets over the period. </v>
      </c>
      <c r="S182" s="262"/>
      <c r="T182" s="262" t="s">
        <v>747</v>
      </c>
      <c r="U182" s="263" t="s">
        <v>452</v>
      </c>
      <c r="V182" s="264"/>
      <c r="W182" s="265">
        <v>100000</v>
      </c>
      <c r="X182" s="266"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59">
        <v>43921</v>
      </c>
      <c r="B183" s="260" t="s">
        <v>76</v>
      </c>
      <c r="C183" s="261" t="s">
        <v>206</v>
      </c>
      <c r="D183" s="261" t="s">
        <v>73</v>
      </c>
      <c r="E183" s="261" t="s">
        <v>417</v>
      </c>
      <c r="F183" s="262" t="s">
        <v>389</v>
      </c>
      <c r="G183" s="262"/>
      <c r="H183" s="262" t="s">
        <v>747</v>
      </c>
      <c r="I183" s="263" t="s">
        <v>452</v>
      </c>
      <c r="J183" s="264"/>
      <c r="K183" s="268" t="s">
        <v>485</v>
      </c>
      <c r="L183" s="266" t="str">
        <f>VLOOKUP(B183,QualitativeNotes!B:C,2,FALSE)</f>
        <v>N/A</v>
      </c>
      <c r="M183" s="262"/>
      <c r="N183" s="262" t="s">
        <v>747</v>
      </c>
      <c r="O183" s="263" t="s">
        <v>452</v>
      </c>
      <c r="P183" s="264"/>
      <c r="Q183" s="268" t="s">
        <v>752</v>
      </c>
      <c r="R183" s="266" t="str">
        <f>VLOOKUP($B183,QualitativeNotes!B:C,2,FALSE)</f>
        <v>N/A</v>
      </c>
      <c r="S183" s="262"/>
      <c r="T183" s="262" t="s">
        <v>747</v>
      </c>
      <c r="U183" s="263" t="s">
        <v>452</v>
      </c>
      <c r="V183" s="264"/>
      <c r="W183" s="268" t="s">
        <v>775</v>
      </c>
      <c r="X183" s="266" t="str">
        <f>VLOOKUP($B183,QualitativeNotes!B:C,2,FALSE)</f>
        <v>N/A</v>
      </c>
    </row>
    <row r="184" spans="1:24" ht="45">
      <c r="A184" s="259">
        <v>43921</v>
      </c>
      <c r="B184" s="260" t="s">
        <v>77</v>
      </c>
      <c r="C184" s="261" t="s">
        <v>206</v>
      </c>
      <c r="D184" s="261" t="s">
        <v>362</v>
      </c>
      <c r="E184" s="261" t="s">
        <v>489</v>
      </c>
      <c r="F184" s="262" t="s">
        <v>389</v>
      </c>
      <c r="G184" s="262"/>
      <c r="H184" s="262" t="s">
        <v>747</v>
      </c>
      <c r="I184" s="263" t="s">
        <v>452</v>
      </c>
      <c r="J184" s="264" t="s">
        <v>309</v>
      </c>
      <c r="K184" s="265">
        <v>1000000</v>
      </c>
      <c r="L184" s="266" t="str">
        <f>VLOOKUP(B184,QualitativeNotes!B:C,2,FALSE)</f>
        <v>N/A</v>
      </c>
      <c r="M184" s="262"/>
      <c r="N184" s="262" t="s">
        <v>747</v>
      </c>
      <c r="O184" s="263" t="s">
        <v>452</v>
      </c>
      <c r="P184" s="264" t="s">
        <v>309</v>
      </c>
      <c r="Q184" s="265">
        <v>1000000</v>
      </c>
      <c r="R184" s="266" t="str">
        <f>VLOOKUP($B184,QualitativeNotes!B:C,2,FALSE)</f>
        <v>N/A</v>
      </c>
      <c r="S184" s="262"/>
      <c r="T184" s="262" t="s">
        <v>747</v>
      </c>
      <c r="U184" s="263" t="s">
        <v>452</v>
      </c>
      <c r="V184" s="264" t="s">
        <v>309</v>
      </c>
      <c r="W184" s="265">
        <v>1000000</v>
      </c>
      <c r="X184" s="266" t="str">
        <f>VLOOKUP($B184,QualitativeNotes!B:C,2,FALSE)</f>
        <v>N/A</v>
      </c>
    </row>
    <row r="185" spans="1:24" ht="45">
      <c r="A185" s="259">
        <v>43921</v>
      </c>
      <c r="B185" s="260" t="s">
        <v>77</v>
      </c>
      <c r="C185" s="261" t="s">
        <v>206</v>
      </c>
      <c r="D185" s="261" t="s">
        <v>362</v>
      </c>
      <c r="E185" s="261" t="s">
        <v>489</v>
      </c>
      <c r="F185" s="262" t="s">
        <v>389</v>
      </c>
      <c r="G185" s="262"/>
      <c r="H185" s="262" t="s">
        <v>747</v>
      </c>
      <c r="I185" s="263" t="s">
        <v>452</v>
      </c>
      <c r="J185" s="264" t="s">
        <v>309</v>
      </c>
      <c r="K185" s="265">
        <v>1000000</v>
      </c>
      <c r="L185" s="266" t="str">
        <f>VLOOKUP(B185,QualitativeNotes!B:C,2,FALSE)</f>
        <v>N/A</v>
      </c>
      <c r="M185" s="262"/>
      <c r="N185" s="262" t="s">
        <v>747</v>
      </c>
      <c r="O185" s="263" t="s">
        <v>452</v>
      </c>
      <c r="P185" s="264" t="s">
        <v>309</v>
      </c>
      <c r="Q185" s="265">
        <v>1000000</v>
      </c>
      <c r="R185" s="266" t="str">
        <f>VLOOKUP($B185,QualitativeNotes!B:C,2,FALSE)</f>
        <v>N/A</v>
      </c>
      <c r="S185" s="262"/>
      <c r="T185" s="262" t="s">
        <v>747</v>
      </c>
      <c r="U185" s="263" t="s">
        <v>452</v>
      </c>
      <c r="V185" s="264" t="s">
        <v>309</v>
      </c>
      <c r="W185" s="265">
        <v>1000000</v>
      </c>
      <c r="X185" s="266" t="str">
        <f>VLOOKUP($B185,QualitativeNotes!B:C,2,FALSE)</f>
        <v>N/A</v>
      </c>
    </row>
    <row r="186" spans="1:24" ht="45">
      <c r="A186" s="259">
        <v>43921</v>
      </c>
      <c r="B186" s="260" t="s">
        <v>78</v>
      </c>
      <c r="C186" s="261" t="s">
        <v>206</v>
      </c>
      <c r="D186" s="261" t="s">
        <v>363</v>
      </c>
      <c r="E186" s="261" t="s">
        <v>489</v>
      </c>
      <c r="F186" s="262" t="s">
        <v>389</v>
      </c>
      <c r="G186" s="262"/>
      <c r="H186" s="262" t="s">
        <v>747</v>
      </c>
      <c r="I186" s="263" t="s">
        <v>452</v>
      </c>
      <c r="J186" s="264" t="s">
        <v>309</v>
      </c>
      <c r="K186" s="265">
        <v>1000000</v>
      </c>
      <c r="L186" s="266" t="str">
        <f>VLOOKUP(B186,QualitativeNotes!B:C,2,FALSE)</f>
        <v>N/A</v>
      </c>
      <c r="M186" s="262"/>
      <c r="N186" s="262" t="s">
        <v>747</v>
      </c>
      <c r="O186" s="263" t="s">
        <v>452</v>
      </c>
      <c r="P186" s="264" t="s">
        <v>309</v>
      </c>
      <c r="Q186" s="265">
        <v>1000000</v>
      </c>
      <c r="R186" s="266" t="str">
        <f>VLOOKUP($B186,QualitativeNotes!B:C,2,FALSE)</f>
        <v>N/A</v>
      </c>
      <c r="S186" s="262"/>
      <c r="T186" s="262" t="s">
        <v>747</v>
      </c>
      <c r="U186" s="263" t="s">
        <v>452</v>
      </c>
      <c r="V186" s="264" t="s">
        <v>309</v>
      </c>
      <c r="W186" s="265">
        <v>1000000</v>
      </c>
      <c r="X186" s="266" t="str">
        <f>VLOOKUP($B186,QualitativeNotes!B:C,2,FALSE)</f>
        <v>N/A</v>
      </c>
    </row>
    <row r="187" spans="1:24" ht="45">
      <c r="A187" s="259">
        <v>43921</v>
      </c>
      <c r="B187" s="260" t="s">
        <v>78</v>
      </c>
      <c r="C187" s="261" t="s">
        <v>206</v>
      </c>
      <c r="D187" s="261" t="s">
        <v>363</v>
      </c>
      <c r="E187" s="261" t="s">
        <v>489</v>
      </c>
      <c r="F187" s="262" t="s">
        <v>389</v>
      </c>
      <c r="G187" s="262"/>
      <c r="H187" s="262" t="s">
        <v>747</v>
      </c>
      <c r="I187" s="263" t="s">
        <v>452</v>
      </c>
      <c r="J187" s="264" t="s">
        <v>309</v>
      </c>
      <c r="K187" s="265">
        <v>1000000</v>
      </c>
      <c r="L187" s="266" t="str">
        <f>VLOOKUP(B187,QualitativeNotes!B:C,2,FALSE)</f>
        <v>N/A</v>
      </c>
      <c r="M187" s="262"/>
      <c r="N187" s="262" t="s">
        <v>747</v>
      </c>
      <c r="O187" s="263" t="s">
        <v>452</v>
      </c>
      <c r="P187" s="264" t="s">
        <v>309</v>
      </c>
      <c r="Q187" s="265">
        <v>1000000</v>
      </c>
      <c r="R187" s="266" t="str">
        <f>VLOOKUP($B187,QualitativeNotes!B:C,2,FALSE)</f>
        <v>N/A</v>
      </c>
      <c r="S187" s="262"/>
      <c r="T187" s="262" t="s">
        <v>747</v>
      </c>
      <c r="U187" s="263" t="s">
        <v>452</v>
      </c>
      <c r="V187" s="264" t="s">
        <v>309</v>
      </c>
      <c r="W187" s="265">
        <v>1000000</v>
      </c>
      <c r="X187" s="266" t="str">
        <f>VLOOKUP($B187,QualitativeNotes!B:C,2,FALSE)</f>
        <v>N/A</v>
      </c>
    </row>
    <row r="188" spans="1:24" ht="45">
      <c r="A188" s="259">
        <v>43921</v>
      </c>
      <c r="B188" s="260" t="s">
        <v>79</v>
      </c>
      <c r="C188" s="261" t="s">
        <v>206</v>
      </c>
      <c r="D188" s="261" t="s">
        <v>364</v>
      </c>
      <c r="E188" s="261" t="s">
        <v>489</v>
      </c>
      <c r="F188" s="262" t="s">
        <v>389</v>
      </c>
      <c r="G188" s="262"/>
      <c r="H188" s="262" t="s">
        <v>747</v>
      </c>
      <c r="I188" s="263" t="s">
        <v>452</v>
      </c>
      <c r="J188" s="264" t="s">
        <v>309</v>
      </c>
      <c r="K188" s="265">
        <v>1000000</v>
      </c>
      <c r="L188" s="266" t="str">
        <f>VLOOKUP(B188,QualitativeNotes!B:C,2,FALSE)</f>
        <v>N/A</v>
      </c>
      <c r="M188" s="262"/>
      <c r="N188" s="262" t="s">
        <v>747</v>
      </c>
      <c r="O188" s="263" t="s">
        <v>452</v>
      </c>
      <c r="P188" s="264" t="s">
        <v>309</v>
      </c>
      <c r="Q188" s="265">
        <v>1000000</v>
      </c>
      <c r="R188" s="266" t="str">
        <f>VLOOKUP($B188,QualitativeNotes!B:C,2,FALSE)</f>
        <v>N/A</v>
      </c>
      <c r="S188" s="262"/>
      <c r="T188" s="262" t="s">
        <v>747</v>
      </c>
      <c r="U188" s="263" t="s">
        <v>452</v>
      </c>
      <c r="V188" s="264" t="s">
        <v>309</v>
      </c>
      <c r="W188" s="265">
        <v>1000000</v>
      </c>
      <c r="X188" s="266" t="str">
        <f>VLOOKUP($B188,QualitativeNotes!B:C,2,FALSE)</f>
        <v>N/A</v>
      </c>
    </row>
    <row r="189" spans="1:24" ht="45">
      <c r="A189" s="259">
        <v>43921</v>
      </c>
      <c r="B189" s="260" t="s">
        <v>79</v>
      </c>
      <c r="C189" s="261" t="s">
        <v>206</v>
      </c>
      <c r="D189" s="261" t="s">
        <v>364</v>
      </c>
      <c r="E189" s="261" t="s">
        <v>489</v>
      </c>
      <c r="F189" s="262" t="s">
        <v>389</v>
      </c>
      <c r="G189" s="262"/>
      <c r="H189" s="262" t="s">
        <v>747</v>
      </c>
      <c r="I189" s="263" t="s">
        <v>452</v>
      </c>
      <c r="J189" s="264" t="s">
        <v>309</v>
      </c>
      <c r="K189" s="265">
        <v>1000000</v>
      </c>
      <c r="L189" s="266" t="str">
        <f>VLOOKUP(B189,QualitativeNotes!B:C,2,FALSE)</f>
        <v>N/A</v>
      </c>
      <c r="M189" s="262"/>
      <c r="N189" s="262" t="s">
        <v>747</v>
      </c>
      <c r="O189" s="263" t="s">
        <v>452</v>
      </c>
      <c r="P189" s="264" t="s">
        <v>309</v>
      </c>
      <c r="Q189" s="265">
        <v>1000000</v>
      </c>
      <c r="R189" s="266" t="str">
        <f>VLOOKUP($B189,QualitativeNotes!B:C,2,FALSE)</f>
        <v>N/A</v>
      </c>
      <c r="S189" s="262"/>
      <c r="T189" s="262" t="s">
        <v>747</v>
      </c>
      <c r="U189" s="263" t="s">
        <v>452</v>
      </c>
      <c r="V189" s="264" t="s">
        <v>309</v>
      </c>
      <c r="W189" s="265">
        <v>1000000</v>
      </c>
      <c r="X189" s="266" t="str">
        <f>VLOOKUP($B189,QualitativeNotes!B:C,2,FALSE)</f>
        <v>N/A</v>
      </c>
    </row>
    <row r="190" spans="1:24" ht="45">
      <c r="A190" s="259">
        <v>43921</v>
      </c>
      <c r="B190" s="260" t="s">
        <v>80</v>
      </c>
      <c r="C190" s="261" t="s">
        <v>206</v>
      </c>
      <c r="D190" s="261" t="s">
        <v>365</v>
      </c>
      <c r="E190" s="261" t="s">
        <v>489</v>
      </c>
      <c r="F190" s="262" t="s">
        <v>389</v>
      </c>
      <c r="G190" s="262"/>
      <c r="H190" s="262" t="s">
        <v>747</v>
      </c>
      <c r="I190" s="263" t="s">
        <v>452</v>
      </c>
      <c r="J190" s="264" t="s">
        <v>309</v>
      </c>
      <c r="K190" s="265">
        <v>1000000</v>
      </c>
      <c r="L190" s="266" t="str">
        <f>VLOOKUP(B190,QualitativeNotes!B:C,2,FALSE)</f>
        <v>Values are given as Market Value</v>
      </c>
      <c r="M190" s="262"/>
      <c r="N190" s="262" t="s">
        <v>747</v>
      </c>
      <c r="O190" s="263" t="s">
        <v>452</v>
      </c>
      <c r="P190" s="264" t="s">
        <v>309</v>
      </c>
      <c r="Q190" s="265">
        <v>1000000</v>
      </c>
      <c r="R190" s="266" t="str">
        <f>VLOOKUP($B190,QualitativeNotes!B:C,2,FALSE)</f>
        <v>Values are given as Market Value</v>
      </c>
      <c r="S190" s="262"/>
      <c r="T190" s="262" t="s">
        <v>747</v>
      </c>
      <c r="U190" s="263" t="s">
        <v>452</v>
      </c>
      <c r="V190" s="264" t="s">
        <v>309</v>
      </c>
      <c r="W190" s="265">
        <v>1000000</v>
      </c>
      <c r="X190" s="266" t="str">
        <f>VLOOKUP($B190,QualitativeNotes!B:C,2,FALSE)</f>
        <v>Values are given as Market Value</v>
      </c>
    </row>
    <row r="191" spans="1:24" ht="45">
      <c r="A191" s="259">
        <v>43921</v>
      </c>
      <c r="B191" s="260" t="s">
        <v>80</v>
      </c>
      <c r="C191" s="261" t="s">
        <v>206</v>
      </c>
      <c r="D191" s="261" t="s">
        <v>365</v>
      </c>
      <c r="E191" s="261" t="s">
        <v>489</v>
      </c>
      <c r="F191" s="262" t="s">
        <v>389</v>
      </c>
      <c r="G191" s="262"/>
      <c r="H191" s="262" t="s">
        <v>747</v>
      </c>
      <c r="I191" s="263" t="s">
        <v>452</v>
      </c>
      <c r="J191" s="264" t="s">
        <v>309</v>
      </c>
      <c r="K191" s="265">
        <v>1000000</v>
      </c>
      <c r="L191" s="266" t="str">
        <f>VLOOKUP(B191,QualitativeNotes!B:C,2,FALSE)</f>
        <v>Values are given as Market Value</v>
      </c>
      <c r="M191" s="262"/>
      <c r="N191" s="262" t="s">
        <v>747</v>
      </c>
      <c r="O191" s="263" t="s">
        <v>452</v>
      </c>
      <c r="P191" s="264" t="s">
        <v>309</v>
      </c>
      <c r="Q191" s="265">
        <v>1000000</v>
      </c>
      <c r="R191" s="266" t="str">
        <f>VLOOKUP($B191,QualitativeNotes!B:C,2,FALSE)</f>
        <v>Values are given as Market Value</v>
      </c>
      <c r="S191" s="262"/>
      <c r="T191" s="262" t="s">
        <v>747</v>
      </c>
      <c r="U191" s="263" t="s">
        <v>452</v>
      </c>
      <c r="V191" s="264" t="s">
        <v>309</v>
      </c>
      <c r="W191" s="265">
        <v>1000000</v>
      </c>
      <c r="X191" s="266" t="str">
        <f>VLOOKUP($B191,QualitativeNotes!B:C,2,FALSE)</f>
        <v>Values are given as Market Value</v>
      </c>
    </row>
    <row r="192" spans="1:24" ht="90">
      <c r="A192" s="259">
        <v>43921</v>
      </c>
      <c r="B192" s="260" t="s">
        <v>81</v>
      </c>
      <c r="C192" s="261" t="s">
        <v>206</v>
      </c>
      <c r="D192" s="261" t="s">
        <v>366</v>
      </c>
      <c r="E192" s="261" t="s">
        <v>489</v>
      </c>
      <c r="F192" s="262" t="s">
        <v>389</v>
      </c>
      <c r="G192" s="262"/>
      <c r="H192" s="262" t="s">
        <v>747</v>
      </c>
      <c r="I192" s="263" t="s">
        <v>452</v>
      </c>
      <c r="J192" s="264" t="s">
        <v>309</v>
      </c>
      <c r="K192" s="265">
        <v>1000000</v>
      </c>
      <c r="L192" s="266" t="str">
        <f>VLOOKUP(B192,QualitativeNotes!B:C,2,FALSE)</f>
        <v>Takasbank has separate liquidity protocol with CBRT ensuring the access to the TL and foreign currency liquidity during intraday and end of day. The amount is stated as total for CCP Level</v>
      </c>
      <c r="M192" s="262"/>
      <c r="N192" s="262" t="s">
        <v>747</v>
      </c>
      <c r="O192" s="263" t="s">
        <v>452</v>
      </c>
      <c r="P192" s="264" t="s">
        <v>309</v>
      </c>
      <c r="Q192" s="265">
        <v>1000000</v>
      </c>
      <c r="R192" s="266" t="str">
        <f>VLOOKUP($B192,QualitativeNotes!B:C,2,FALSE)</f>
        <v>Takasbank has separate liquidity protocol with CBRT ensuring the access to the TL and foreign currency liquidity during intraday and end of day. The amount is stated as total for CCP Level</v>
      </c>
      <c r="S192" s="262"/>
      <c r="T192" s="262" t="s">
        <v>747</v>
      </c>
      <c r="U192" s="263" t="s">
        <v>452</v>
      </c>
      <c r="V192" s="264" t="s">
        <v>309</v>
      </c>
      <c r="W192" s="265">
        <v>1000000</v>
      </c>
      <c r="X192" s="266" t="str">
        <f>VLOOKUP($B192,QualitativeNotes!B:C,2,FALSE)</f>
        <v>Takasbank has separate liquidity protocol with CBRT ensuring the access to the TL and foreign currency liquidity during intraday and end of day. The amount is stated as total for CCP Level</v>
      </c>
    </row>
    <row r="193" spans="1:24" ht="90">
      <c r="A193" s="259">
        <v>43921</v>
      </c>
      <c r="B193" s="260" t="s">
        <v>81</v>
      </c>
      <c r="C193" s="261" t="s">
        <v>206</v>
      </c>
      <c r="D193" s="261" t="s">
        <v>366</v>
      </c>
      <c r="E193" s="261" t="s">
        <v>489</v>
      </c>
      <c r="F193" s="262" t="s">
        <v>389</v>
      </c>
      <c r="G193" s="262"/>
      <c r="H193" s="262" t="s">
        <v>747</v>
      </c>
      <c r="I193" s="263" t="s">
        <v>452</v>
      </c>
      <c r="J193" s="264" t="s">
        <v>309</v>
      </c>
      <c r="K193" s="265">
        <v>1000000</v>
      </c>
      <c r="L193" s="266" t="str">
        <f>VLOOKUP(B193,QualitativeNotes!B:C,2,FALSE)</f>
        <v>Takasbank has separate liquidity protocol with CBRT ensuring the access to the TL and foreign currency liquidity during intraday and end of day. The amount is stated as total for CCP Level</v>
      </c>
      <c r="M193" s="262"/>
      <c r="N193" s="262" t="s">
        <v>747</v>
      </c>
      <c r="O193" s="263" t="s">
        <v>452</v>
      </c>
      <c r="P193" s="264" t="s">
        <v>309</v>
      </c>
      <c r="Q193" s="265">
        <v>1000000</v>
      </c>
      <c r="R193" s="266" t="str">
        <f>VLOOKUP($B193,QualitativeNotes!B:C,2,FALSE)</f>
        <v>Takasbank has separate liquidity protocol with CBRT ensuring the access to the TL and foreign currency liquidity during intraday and end of day. The amount is stated as total for CCP Level</v>
      </c>
      <c r="S193" s="262"/>
      <c r="T193" s="262" t="s">
        <v>747</v>
      </c>
      <c r="U193" s="263" t="s">
        <v>452</v>
      </c>
      <c r="V193" s="264" t="s">
        <v>309</v>
      </c>
      <c r="W193" s="265">
        <v>1000000</v>
      </c>
      <c r="X193" s="266" t="str">
        <f>VLOOKUP($B193,QualitativeNotes!B:C,2,FALSE)</f>
        <v>Takasbank has separate liquidity protocol with CBRT ensuring the access to the TL and foreign currency liquidity during intraday and end of day. The amount is stated as total for CCP Level</v>
      </c>
    </row>
    <row r="194" spans="1:24" ht="60">
      <c r="A194" s="259">
        <v>43921</v>
      </c>
      <c r="B194" s="260" t="s">
        <v>82</v>
      </c>
      <c r="C194" s="261" t="s">
        <v>206</v>
      </c>
      <c r="D194" s="261" t="s">
        <v>367</v>
      </c>
      <c r="E194" s="261" t="s">
        <v>489</v>
      </c>
      <c r="F194" s="262" t="s">
        <v>389</v>
      </c>
      <c r="G194" s="262"/>
      <c r="H194" s="262" t="s">
        <v>747</v>
      </c>
      <c r="I194" s="263" t="s">
        <v>452</v>
      </c>
      <c r="J194" s="264" t="s">
        <v>309</v>
      </c>
      <c r="K194" s="265">
        <v>1000000</v>
      </c>
      <c r="L194" s="266" t="str">
        <f>VLOOKUP(B194,QualitativeNotes!B:C,2,FALSE)</f>
        <v>Takasbank has a credit line with several commercial banks</v>
      </c>
      <c r="M194" s="262"/>
      <c r="N194" s="262" t="s">
        <v>747</v>
      </c>
      <c r="O194" s="263" t="s">
        <v>452</v>
      </c>
      <c r="P194" s="264" t="s">
        <v>309</v>
      </c>
      <c r="Q194" s="265">
        <v>1000000</v>
      </c>
      <c r="R194" s="266" t="str">
        <f>VLOOKUP($B194,QualitativeNotes!B:C,2,FALSE)</f>
        <v>Takasbank has a credit line with several commercial banks</v>
      </c>
      <c r="S194" s="262"/>
      <c r="T194" s="262" t="s">
        <v>747</v>
      </c>
      <c r="U194" s="263" t="s">
        <v>452</v>
      </c>
      <c r="V194" s="264" t="s">
        <v>309</v>
      </c>
      <c r="W194" s="265">
        <v>1000000</v>
      </c>
      <c r="X194" s="266" t="str">
        <f>VLOOKUP($B194,QualitativeNotes!B:C,2,FALSE)</f>
        <v>Takasbank has a credit line with several commercial banks</v>
      </c>
    </row>
    <row r="195" spans="1:24" ht="60">
      <c r="A195" s="259">
        <v>43921</v>
      </c>
      <c r="B195" s="260" t="s">
        <v>82</v>
      </c>
      <c r="C195" s="261" t="s">
        <v>206</v>
      </c>
      <c r="D195" s="261" t="s">
        <v>367</v>
      </c>
      <c r="E195" s="261" t="s">
        <v>489</v>
      </c>
      <c r="F195" s="262" t="s">
        <v>389</v>
      </c>
      <c r="G195" s="262"/>
      <c r="H195" s="262" t="s">
        <v>747</v>
      </c>
      <c r="I195" s="263" t="s">
        <v>452</v>
      </c>
      <c r="J195" s="264" t="s">
        <v>309</v>
      </c>
      <c r="K195" s="265">
        <v>1000000</v>
      </c>
      <c r="L195" s="266" t="str">
        <f>VLOOKUP(B195,QualitativeNotes!B:C,2,FALSE)</f>
        <v>Takasbank has a credit line with several commercial banks</v>
      </c>
      <c r="M195" s="262"/>
      <c r="N195" s="262" t="s">
        <v>747</v>
      </c>
      <c r="O195" s="263" t="s">
        <v>452</v>
      </c>
      <c r="P195" s="264" t="s">
        <v>309</v>
      </c>
      <c r="Q195" s="265">
        <v>1000000</v>
      </c>
      <c r="R195" s="266" t="str">
        <f>VLOOKUP($B195,QualitativeNotes!B:C,2,FALSE)</f>
        <v>Takasbank has a credit line with several commercial banks</v>
      </c>
      <c r="S195" s="262"/>
      <c r="T195" s="262" t="s">
        <v>747</v>
      </c>
      <c r="U195" s="263" t="s">
        <v>452</v>
      </c>
      <c r="V195" s="264" t="s">
        <v>309</v>
      </c>
      <c r="W195" s="265">
        <v>1000000</v>
      </c>
      <c r="X195" s="266" t="str">
        <f>VLOOKUP($B195,QualitativeNotes!B:C,2,FALSE)</f>
        <v>Takasbank has a credit line with several commercial banks</v>
      </c>
    </row>
    <row r="196" spans="1:24" ht="105">
      <c r="A196" s="259">
        <v>43921</v>
      </c>
      <c r="B196" s="260" t="s">
        <v>83</v>
      </c>
      <c r="C196" s="261" t="s">
        <v>206</v>
      </c>
      <c r="D196" s="261" t="s">
        <v>368</v>
      </c>
      <c r="E196" s="261" t="s">
        <v>489</v>
      </c>
      <c r="F196" s="262" t="s">
        <v>389</v>
      </c>
      <c r="G196" s="262"/>
      <c r="H196" s="262" t="s">
        <v>747</v>
      </c>
      <c r="I196" s="263" t="s">
        <v>452</v>
      </c>
      <c r="J196" s="264" t="s">
        <v>309</v>
      </c>
      <c r="K196" s="265">
        <v>1000000</v>
      </c>
      <c r="L196" s="266" t="str">
        <f>VLOOKUP(B196,QualitativeNotes!B:C,2,FALSE)</f>
        <v>Values are given as Market Value</v>
      </c>
      <c r="M196" s="262"/>
      <c r="N196" s="262" t="s">
        <v>747</v>
      </c>
      <c r="O196" s="263" t="s">
        <v>452</v>
      </c>
      <c r="P196" s="264" t="s">
        <v>309</v>
      </c>
      <c r="Q196" s="265">
        <v>1000000</v>
      </c>
      <c r="R196" s="266" t="str">
        <f>VLOOKUP($B196,QualitativeNotes!B:C,2,FALSE)</f>
        <v>Values are given as Market Value</v>
      </c>
      <c r="S196" s="262"/>
      <c r="T196" s="262" t="s">
        <v>747</v>
      </c>
      <c r="U196" s="263" t="s">
        <v>452</v>
      </c>
      <c r="V196" s="264" t="s">
        <v>309</v>
      </c>
      <c r="W196" s="265">
        <v>1000000</v>
      </c>
      <c r="X196" s="266" t="str">
        <f>VLOOKUP($B196,QualitativeNotes!B:C,2,FALSE)</f>
        <v>Values are given as Market Value</v>
      </c>
    </row>
    <row r="197" spans="1:24" ht="105">
      <c r="A197" s="259">
        <v>43921</v>
      </c>
      <c r="B197" s="260" t="s">
        <v>83</v>
      </c>
      <c r="C197" s="261" t="s">
        <v>206</v>
      </c>
      <c r="D197" s="261" t="s">
        <v>368</v>
      </c>
      <c r="E197" s="261" t="s">
        <v>489</v>
      </c>
      <c r="F197" s="262" t="s">
        <v>389</v>
      </c>
      <c r="G197" s="262"/>
      <c r="H197" s="262" t="s">
        <v>747</v>
      </c>
      <c r="I197" s="263" t="s">
        <v>452</v>
      </c>
      <c r="J197" s="264" t="s">
        <v>309</v>
      </c>
      <c r="K197" s="265">
        <v>1000000</v>
      </c>
      <c r="L197" s="266" t="str">
        <f>VLOOKUP(B197,QualitativeNotes!B:C,2,FALSE)</f>
        <v>Values are given as Market Value</v>
      </c>
      <c r="M197" s="262"/>
      <c r="N197" s="262" t="s">
        <v>747</v>
      </c>
      <c r="O197" s="263" t="s">
        <v>452</v>
      </c>
      <c r="P197" s="264" t="s">
        <v>309</v>
      </c>
      <c r="Q197" s="265">
        <v>1000000</v>
      </c>
      <c r="R197" s="266" t="str">
        <f>VLOOKUP($B197,QualitativeNotes!B:C,2,FALSE)</f>
        <v>Values are given as Market Value</v>
      </c>
      <c r="S197" s="262"/>
      <c r="T197" s="262" t="s">
        <v>747</v>
      </c>
      <c r="U197" s="263" t="s">
        <v>452</v>
      </c>
      <c r="V197" s="264" t="s">
        <v>309</v>
      </c>
      <c r="W197" s="265">
        <v>1000000</v>
      </c>
      <c r="X197" s="266" t="str">
        <f>VLOOKUP($B197,QualitativeNotes!B:C,2,FALSE)</f>
        <v>Values are given as Market Value</v>
      </c>
    </row>
    <row r="198" spans="1:24" ht="30">
      <c r="A198" s="259">
        <v>43921</v>
      </c>
      <c r="B198" s="260" t="s">
        <v>84</v>
      </c>
      <c r="C198" s="261" t="s">
        <v>206</v>
      </c>
      <c r="D198" s="261" t="s">
        <v>369</v>
      </c>
      <c r="E198" s="261" t="s">
        <v>489</v>
      </c>
      <c r="F198" s="262" t="s">
        <v>389</v>
      </c>
      <c r="G198" s="262"/>
      <c r="H198" s="262" t="s">
        <v>747</v>
      </c>
      <c r="I198" s="263" t="s">
        <v>452</v>
      </c>
      <c r="J198" s="264" t="s">
        <v>309</v>
      </c>
      <c r="K198" s="265">
        <v>1000000</v>
      </c>
      <c r="L198" s="266" t="str">
        <f>VLOOKUP(B198,QualitativeNotes!B:C,2,FALSE)</f>
        <v>N/A</v>
      </c>
      <c r="M198" s="262"/>
      <c r="N198" s="262" t="s">
        <v>747</v>
      </c>
      <c r="O198" s="263" t="s">
        <v>452</v>
      </c>
      <c r="P198" s="264" t="s">
        <v>309</v>
      </c>
      <c r="Q198" s="265">
        <v>1000000</v>
      </c>
      <c r="R198" s="266" t="str">
        <f>VLOOKUP($B198,QualitativeNotes!B:C,2,FALSE)</f>
        <v>N/A</v>
      </c>
      <c r="S198" s="262"/>
      <c r="T198" s="262" t="s">
        <v>747</v>
      </c>
      <c r="U198" s="263" t="s">
        <v>452</v>
      </c>
      <c r="V198" s="264" t="s">
        <v>309</v>
      </c>
      <c r="W198" s="265">
        <v>1000000</v>
      </c>
      <c r="X198" s="266" t="str">
        <f>VLOOKUP($B198,QualitativeNotes!B:C,2,FALSE)</f>
        <v>N/A</v>
      </c>
    </row>
    <row r="199" spans="1:24" ht="30">
      <c r="A199" s="259">
        <v>43921</v>
      </c>
      <c r="B199" s="260" t="s">
        <v>84</v>
      </c>
      <c r="C199" s="261" t="s">
        <v>206</v>
      </c>
      <c r="D199" s="261" t="s">
        <v>369</v>
      </c>
      <c r="E199" s="261" t="s">
        <v>489</v>
      </c>
      <c r="F199" s="262" t="s">
        <v>389</v>
      </c>
      <c r="G199" s="262"/>
      <c r="H199" s="262" t="s">
        <v>747</v>
      </c>
      <c r="I199" s="263" t="s">
        <v>452</v>
      </c>
      <c r="J199" s="264" t="s">
        <v>309</v>
      </c>
      <c r="K199" s="265">
        <v>1000000</v>
      </c>
      <c r="L199" s="266" t="str">
        <f>VLOOKUP(B199,QualitativeNotes!B:C,2,FALSE)</f>
        <v>N/A</v>
      </c>
      <c r="M199" s="262"/>
      <c r="N199" s="262" t="s">
        <v>747</v>
      </c>
      <c r="O199" s="263" t="s">
        <v>452</v>
      </c>
      <c r="P199" s="264" t="s">
        <v>309</v>
      </c>
      <c r="Q199" s="265">
        <v>1000000</v>
      </c>
      <c r="R199" s="266" t="str">
        <f>VLOOKUP($B199,QualitativeNotes!B:C,2,FALSE)</f>
        <v>N/A</v>
      </c>
      <c r="S199" s="262"/>
      <c r="T199" s="262" t="s">
        <v>747</v>
      </c>
      <c r="U199" s="263" t="s">
        <v>452</v>
      </c>
      <c r="V199" s="264" t="s">
        <v>309</v>
      </c>
      <c r="W199" s="265">
        <v>1000000</v>
      </c>
      <c r="X199" s="266" t="str">
        <f>VLOOKUP($B199,QualitativeNotes!B:C,2,FALSE)</f>
        <v>N/A</v>
      </c>
    </row>
    <row r="200" spans="1:24" ht="30">
      <c r="A200" s="259">
        <v>43921</v>
      </c>
      <c r="B200" s="260" t="s">
        <v>85</v>
      </c>
      <c r="C200" s="261" t="s">
        <v>206</v>
      </c>
      <c r="D200" s="261" t="s">
        <v>74</v>
      </c>
      <c r="E200" s="261" t="s">
        <v>417</v>
      </c>
      <c r="F200" s="262" t="s">
        <v>389</v>
      </c>
      <c r="G200" s="262"/>
      <c r="H200" s="262" t="s">
        <v>747</v>
      </c>
      <c r="I200" s="263" t="s">
        <v>452</v>
      </c>
      <c r="J200" s="264"/>
      <c r="K200" s="268" t="s">
        <v>756</v>
      </c>
      <c r="L200" s="266" t="str">
        <f>VLOOKUP(B200,QualitativeNotes!B:C,2,FALSE)</f>
        <v>Since Takasbank has a banking license, it has the opportunity to access the CBRT credit line and various facilities.</v>
      </c>
      <c r="M200" s="262"/>
      <c r="N200" s="262" t="s">
        <v>747</v>
      </c>
      <c r="O200" s="263" t="s">
        <v>452</v>
      </c>
      <c r="P200" s="264"/>
      <c r="Q200" s="268" t="s">
        <v>756</v>
      </c>
      <c r="R200" s="266" t="str">
        <f>VLOOKUP($B200,QualitativeNotes!B:C,2,FALSE)</f>
        <v>Since Takasbank has a banking license, it has the opportunity to access the CBRT credit line and various facilities.</v>
      </c>
      <c r="S200" s="262"/>
      <c r="T200" s="262" t="s">
        <v>747</v>
      </c>
      <c r="U200" s="263" t="s">
        <v>452</v>
      </c>
      <c r="V200" s="264"/>
      <c r="W200" s="268" t="s">
        <v>756</v>
      </c>
      <c r="X200" s="266" t="str">
        <f>VLOOKUP($B200,QualitativeNotes!B:C,2,FALSE)</f>
        <v>Since Takasbank has a banking license, it has the opportunity to access the CBRT credit line and various facilities.</v>
      </c>
    </row>
    <row r="201" spans="1:24" ht="75">
      <c r="A201" s="259">
        <v>43921</v>
      </c>
      <c r="B201" s="260" t="s">
        <v>86</v>
      </c>
      <c r="C201" s="261" t="s">
        <v>206</v>
      </c>
      <c r="D201" s="261" t="s">
        <v>75</v>
      </c>
      <c r="E201" s="261" t="s">
        <v>417</v>
      </c>
      <c r="F201" s="262" t="s">
        <v>389</v>
      </c>
      <c r="G201" s="262"/>
      <c r="H201" s="262" t="s">
        <v>747</v>
      </c>
      <c r="I201" s="263" t="s">
        <v>452</v>
      </c>
      <c r="J201" s="264"/>
      <c r="K201" s="268" t="s">
        <v>756</v>
      </c>
      <c r="L201" s="266" t="str">
        <f>VLOOKUP(B201,QualitativeNotes!B:C,2,FALSE)</f>
        <v>N/A</v>
      </c>
      <c r="M201" s="262"/>
      <c r="N201" s="262" t="s">
        <v>747</v>
      </c>
      <c r="O201" s="263" t="s">
        <v>452</v>
      </c>
      <c r="P201" s="264"/>
      <c r="Q201" s="268" t="s">
        <v>756</v>
      </c>
      <c r="R201" s="266" t="str">
        <f>VLOOKUP($B201,QualitativeNotes!B:C,2,FALSE)</f>
        <v>N/A</v>
      </c>
      <c r="S201" s="262"/>
      <c r="T201" s="262" t="s">
        <v>747</v>
      </c>
      <c r="U201" s="263" t="s">
        <v>452</v>
      </c>
      <c r="V201" s="264"/>
      <c r="W201" s="268" t="s">
        <v>756</v>
      </c>
      <c r="X201" s="266" t="str">
        <f>VLOOKUP($B201,QualitativeNotes!B:C,2,FALSE)</f>
        <v>N/A</v>
      </c>
    </row>
    <row r="202" spans="1:24" ht="75">
      <c r="A202" s="259">
        <v>43921</v>
      </c>
      <c r="B202" s="260" t="s">
        <v>88</v>
      </c>
      <c r="C202" s="261" t="s">
        <v>207</v>
      </c>
      <c r="D202" s="261" t="s">
        <v>87</v>
      </c>
      <c r="E202" s="261" t="s">
        <v>489</v>
      </c>
      <c r="F202" s="262" t="s">
        <v>389</v>
      </c>
      <c r="G202" s="262"/>
      <c r="H202" s="262" t="s">
        <v>747</v>
      </c>
      <c r="I202" s="263" t="s">
        <v>452</v>
      </c>
      <c r="J202" s="264"/>
      <c r="K202" s="265">
        <v>100000</v>
      </c>
      <c r="L202" s="266" t="str">
        <f>VLOOKUP(B202,QualitativeNotes!B:C,2,FALSE)</f>
        <v>Since Takasbank has a banking license, it has the opportunity to access the CBRT credit line and various facilities.</v>
      </c>
      <c r="M202" s="262"/>
      <c r="N202" s="262" t="s">
        <v>747</v>
      </c>
      <c r="O202" s="263" t="s">
        <v>452</v>
      </c>
      <c r="P202" s="264"/>
      <c r="Q202" s="265">
        <v>100000</v>
      </c>
      <c r="R202" s="266" t="str">
        <f>VLOOKUP($B202,QualitativeNotes!B:C,2,FALSE)</f>
        <v>Since Takasbank has a banking license, it has the opportunity to access the CBRT credit line and various facilities.</v>
      </c>
      <c r="S202" s="262"/>
      <c r="T202" s="262" t="s">
        <v>747</v>
      </c>
      <c r="U202" s="263" t="s">
        <v>452</v>
      </c>
      <c r="V202" s="264"/>
      <c r="W202" s="265">
        <v>100000</v>
      </c>
      <c r="X202" s="266" t="str">
        <f>VLOOKUP($B202,QualitativeNotes!B:C,2,FALSE)</f>
        <v>Since Takasbank has a banking license, it has the opportunity to access the CBRT credit line and various facilities.</v>
      </c>
    </row>
    <row r="203" spans="1:24" ht="105">
      <c r="A203" s="259">
        <v>43921</v>
      </c>
      <c r="B203" s="260" t="s">
        <v>98</v>
      </c>
      <c r="C203" s="261" t="s">
        <v>206</v>
      </c>
      <c r="D203" s="261" t="s">
        <v>373</v>
      </c>
      <c r="E203" s="261" t="s">
        <v>489</v>
      </c>
      <c r="F203" s="262" t="s">
        <v>746</v>
      </c>
      <c r="G203" s="262"/>
      <c r="H203" s="262" t="s">
        <v>747</v>
      </c>
      <c r="I203" s="263" t="s">
        <v>452</v>
      </c>
      <c r="J203" s="264" t="s">
        <v>776</v>
      </c>
      <c r="K203" s="265">
        <v>1000000</v>
      </c>
      <c r="L203" s="266" t="str">
        <f>VLOOKUP(B203,QualitativeNotes!B:C,2,FALSE)</f>
        <v>N/A</v>
      </c>
      <c r="M203" s="262"/>
      <c r="N203" s="262" t="s">
        <v>747</v>
      </c>
      <c r="O203" s="263" t="s">
        <v>452</v>
      </c>
      <c r="P203" s="264" t="s">
        <v>776</v>
      </c>
      <c r="Q203" s="265">
        <v>1000000</v>
      </c>
      <c r="R203" s="266" t="str">
        <f>VLOOKUP($B203,QualitativeNotes!B:C,2,FALSE)</f>
        <v>N/A</v>
      </c>
      <c r="S203" s="262"/>
      <c r="T203" s="262" t="s">
        <v>747</v>
      </c>
      <c r="U203" s="263" t="s">
        <v>452</v>
      </c>
      <c r="V203" s="264" t="s">
        <v>776</v>
      </c>
      <c r="W203" s="265">
        <v>1000000</v>
      </c>
      <c r="X203" s="266" t="str">
        <f>VLOOKUP($B203,QualitativeNotes!B:C,2,FALSE)</f>
        <v>N/A</v>
      </c>
    </row>
    <row r="204" spans="1:24" ht="105">
      <c r="A204" s="259">
        <v>43921</v>
      </c>
      <c r="B204" s="260" t="s">
        <v>98</v>
      </c>
      <c r="C204" s="261" t="s">
        <v>206</v>
      </c>
      <c r="D204" s="261" t="s">
        <v>373</v>
      </c>
      <c r="E204" s="261" t="s">
        <v>489</v>
      </c>
      <c r="F204" s="262" t="s">
        <v>746</v>
      </c>
      <c r="G204" s="262"/>
      <c r="H204" s="262" t="s">
        <v>747</v>
      </c>
      <c r="I204" s="263" t="s">
        <v>452</v>
      </c>
      <c r="J204" s="264" t="s">
        <v>777</v>
      </c>
      <c r="K204" s="265">
        <v>1000000</v>
      </c>
      <c r="L204" s="266" t="str">
        <f>VLOOKUP(B204,QualitativeNotes!B:C,2,FALSE)</f>
        <v>N/A</v>
      </c>
      <c r="M204" s="262"/>
      <c r="N204" s="262" t="s">
        <v>747</v>
      </c>
      <c r="O204" s="263" t="s">
        <v>452</v>
      </c>
      <c r="P204" s="264" t="s">
        <v>777</v>
      </c>
      <c r="Q204" s="265">
        <v>1000000</v>
      </c>
      <c r="R204" s="266" t="str">
        <f>VLOOKUP($B204,QualitativeNotes!B:C,2,FALSE)</f>
        <v>N/A</v>
      </c>
      <c r="S204" s="262"/>
      <c r="T204" s="262" t="s">
        <v>747</v>
      </c>
      <c r="U204" s="263" t="s">
        <v>452</v>
      </c>
      <c r="V204" s="264" t="s">
        <v>777</v>
      </c>
      <c r="W204" s="265">
        <v>1000000</v>
      </c>
      <c r="X204" s="266" t="str">
        <f>VLOOKUP($B204,QualitativeNotes!B:C,2,FALSE)</f>
        <v>N/A</v>
      </c>
    </row>
    <row r="205" spans="1:24" ht="105">
      <c r="A205" s="259">
        <v>43921</v>
      </c>
      <c r="B205" s="260" t="s">
        <v>98</v>
      </c>
      <c r="C205" s="261" t="s">
        <v>206</v>
      </c>
      <c r="D205" s="261" t="s">
        <v>373</v>
      </c>
      <c r="E205" s="261" t="s">
        <v>489</v>
      </c>
      <c r="F205" s="262" t="s">
        <v>746</v>
      </c>
      <c r="G205" s="262"/>
      <c r="H205" s="262" t="s">
        <v>747</v>
      </c>
      <c r="I205" s="263" t="s">
        <v>452</v>
      </c>
      <c r="J205" s="264" t="s">
        <v>776</v>
      </c>
      <c r="K205" s="265">
        <v>1000000</v>
      </c>
      <c r="L205" s="266" t="str">
        <f>VLOOKUP(B205,QualitativeNotes!B:C,2,FALSE)</f>
        <v>N/A</v>
      </c>
      <c r="M205" s="262"/>
      <c r="N205" s="262" t="s">
        <v>747</v>
      </c>
      <c r="O205" s="263" t="s">
        <v>452</v>
      </c>
      <c r="P205" s="264" t="s">
        <v>776</v>
      </c>
      <c r="Q205" s="265">
        <v>1000000</v>
      </c>
      <c r="R205" s="266" t="str">
        <f>VLOOKUP($B205,QualitativeNotes!B:C,2,FALSE)</f>
        <v>N/A</v>
      </c>
      <c r="S205" s="262"/>
      <c r="T205" s="262" t="s">
        <v>747</v>
      </c>
      <c r="U205" s="263" t="s">
        <v>452</v>
      </c>
      <c r="V205" s="264" t="s">
        <v>776</v>
      </c>
      <c r="W205" s="265">
        <v>1000000</v>
      </c>
      <c r="X205" s="266" t="str">
        <f>VLOOKUP($B205,QualitativeNotes!B:C,2,FALSE)</f>
        <v>N/A</v>
      </c>
    </row>
    <row r="206" spans="1:24" ht="105">
      <c r="A206" s="259">
        <v>43921</v>
      </c>
      <c r="B206" s="260" t="s">
        <v>98</v>
      </c>
      <c r="C206" s="261" t="s">
        <v>206</v>
      </c>
      <c r="D206" s="261" t="s">
        <v>373</v>
      </c>
      <c r="E206" s="261" t="s">
        <v>489</v>
      </c>
      <c r="F206" s="262" t="s">
        <v>746</v>
      </c>
      <c r="G206" s="262"/>
      <c r="H206" s="262" t="s">
        <v>747</v>
      </c>
      <c r="I206" s="263" t="s">
        <v>452</v>
      </c>
      <c r="J206" s="264" t="s">
        <v>777</v>
      </c>
      <c r="K206" s="265">
        <v>1000000</v>
      </c>
      <c r="L206" s="266" t="str">
        <f>VLOOKUP(B206,QualitativeNotes!B:C,2,FALSE)</f>
        <v>N/A</v>
      </c>
      <c r="M206" s="262"/>
      <c r="N206" s="262" t="s">
        <v>747</v>
      </c>
      <c r="O206" s="263" t="s">
        <v>452</v>
      </c>
      <c r="P206" s="264" t="s">
        <v>777</v>
      </c>
      <c r="Q206" s="265">
        <v>1000000</v>
      </c>
      <c r="R206" s="266" t="str">
        <f>VLOOKUP($B206,QualitativeNotes!B:C,2,FALSE)</f>
        <v>N/A</v>
      </c>
      <c r="S206" s="262"/>
      <c r="T206" s="262" t="s">
        <v>747</v>
      </c>
      <c r="U206" s="263" t="s">
        <v>452</v>
      </c>
      <c r="V206" s="264" t="s">
        <v>777</v>
      </c>
      <c r="W206" s="265">
        <v>1000000</v>
      </c>
      <c r="X206" s="266" t="str">
        <f>VLOOKUP($B206,QualitativeNotes!B:C,2,FALSE)</f>
        <v>N/A</v>
      </c>
    </row>
    <row r="207" spans="1:24" ht="90">
      <c r="A207" s="259">
        <v>43921</v>
      </c>
      <c r="B207" s="260" t="s">
        <v>99</v>
      </c>
      <c r="C207" s="261" t="s">
        <v>206</v>
      </c>
      <c r="D207" s="261" t="s">
        <v>291</v>
      </c>
      <c r="E207" s="261" t="s">
        <v>490</v>
      </c>
      <c r="F207" s="262" t="s">
        <v>389</v>
      </c>
      <c r="G207" s="262"/>
      <c r="H207" s="262" t="s">
        <v>747</v>
      </c>
      <c r="I207" s="263" t="s">
        <v>452</v>
      </c>
      <c r="J207" s="264"/>
      <c r="K207" s="269">
        <v>5</v>
      </c>
      <c r="L207" s="266" t="str">
        <f>VLOOKUP(B207,QualitativeNotes!B:C,2,FALSE)</f>
        <v>N/A</v>
      </c>
      <c r="M207" s="262"/>
      <c r="N207" s="262" t="s">
        <v>747</v>
      </c>
      <c r="O207" s="263" t="s">
        <v>452</v>
      </c>
      <c r="P207" s="264"/>
      <c r="Q207" s="269">
        <v>5</v>
      </c>
      <c r="R207" s="266" t="str">
        <f>VLOOKUP($B207,QualitativeNotes!B:C,2,FALSE)</f>
        <v>N/A</v>
      </c>
      <c r="S207" s="262"/>
      <c r="T207" s="262" t="s">
        <v>747</v>
      </c>
      <c r="U207" s="263" t="s">
        <v>452</v>
      </c>
      <c r="V207" s="264"/>
      <c r="W207" s="269">
        <v>5</v>
      </c>
      <c r="X207" s="266" t="str">
        <f>VLOOKUP($B207,QualitativeNotes!B:C,2,FALSE)</f>
        <v>N/A</v>
      </c>
    </row>
    <row r="208" spans="1:24" ht="75">
      <c r="A208" s="259">
        <v>43921</v>
      </c>
      <c r="B208" s="260" t="s">
        <v>100</v>
      </c>
      <c r="C208" s="261" t="s">
        <v>206</v>
      </c>
      <c r="D208" s="261" t="s">
        <v>372</v>
      </c>
      <c r="E208" s="261" t="s">
        <v>489</v>
      </c>
      <c r="F208" s="262" t="s">
        <v>389</v>
      </c>
      <c r="G208" s="262"/>
      <c r="H208" s="262" t="s">
        <v>747</v>
      </c>
      <c r="I208" s="263" t="s">
        <v>452</v>
      </c>
      <c r="J208" s="264" t="s">
        <v>310</v>
      </c>
      <c r="K208" s="265">
        <v>1000000</v>
      </c>
      <c r="L208" s="266" t="str">
        <f>VLOOKUP(B208,QualitativeNotes!B:C,2,FALSE)</f>
        <v>N/A</v>
      </c>
      <c r="M208" s="262"/>
      <c r="N208" s="262" t="s">
        <v>747</v>
      </c>
      <c r="O208" s="263" t="s">
        <v>452</v>
      </c>
      <c r="P208" s="264" t="s">
        <v>310</v>
      </c>
      <c r="Q208" s="265">
        <v>1000000</v>
      </c>
      <c r="R208" s="266" t="str">
        <f>VLOOKUP($B208,QualitativeNotes!B:C,2,FALSE)</f>
        <v>N/A</v>
      </c>
      <c r="S208" s="262"/>
      <c r="T208" s="262" t="s">
        <v>747</v>
      </c>
      <c r="U208" s="263" t="s">
        <v>452</v>
      </c>
      <c r="V208" s="264" t="s">
        <v>310</v>
      </c>
      <c r="W208" s="265">
        <v>1000000</v>
      </c>
      <c r="X208" s="266" t="str">
        <f>VLOOKUP($B208,QualitativeNotes!B:C,2,FALSE)</f>
        <v>N/A</v>
      </c>
    </row>
    <row r="209" spans="1:24" ht="75">
      <c r="A209" s="259">
        <v>43921</v>
      </c>
      <c r="B209" s="260" t="s">
        <v>100</v>
      </c>
      <c r="C209" s="261" t="s">
        <v>206</v>
      </c>
      <c r="D209" s="261" t="s">
        <v>372</v>
      </c>
      <c r="E209" s="261" t="s">
        <v>489</v>
      </c>
      <c r="F209" s="262" t="s">
        <v>389</v>
      </c>
      <c r="G209" s="262"/>
      <c r="H209" s="262" t="s">
        <v>747</v>
      </c>
      <c r="I209" s="263" t="s">
        <v>452</v>
      </c>
      <c r="J209" s="264" t="s">
        <v>310</v>
      </c>
      <c r="K209" s="265">
        <v>1000000</v>
      </c>
      <c r="L209" s="266" t="str">
        <f>VLOOKUP(B209,QualitativeNotes!B:C,2,FALSE)</f>
        <v>N/A</v>
      </c>
      <c r="M209" s="262"/>
      <c r="N209" s="262" t="s">
        <v>747</v>
      </c>
      <c r="O209" s="263" t="s">
        <v>452</v>
      </c>
      <c r="P209" s="264" t="s">
        <v>310</v>
      </c>
      <c r="Q209" s="265">
        <v>1000000</v>
      </c>
      <c r="R209" s="266" t="str">
        <f>VLOOKUP($B209,QualitativeNotes!B:C,2,FALSE)</f>
        <v>N/A</v>
      </c>
      <c r="S209" s="262"/>
      <c r="T209" s="262" t="s">
        <v>747</v>
      </c>
      <c r="U209" s="263" t="s">
        <v>452</v>
      </c>
      <c r="V209" s="264" t="s">
        <v>310</v>
      </c>
      <c r="W209" s="265">
        <v>1000000</v>
      </c>
      <c r="X209" s="266" t="str">
        <f>VLOOKUP($B209,QualitativeNotes!B:C,2,FALSE)</f>
        <v>N/A</v>
      </c>
    </row>
    <row r="210" spans="1:24" ht="90">
      <c r="A210" s="259">
        <v>43921</v>
      </c>
      <c r="B210" s="260" t="s">
        <v>101</v>
      </c>
      <c r="C210" s="261" t="s">
        <v>206</v>
      </c>
      <c r="D210" s="261" t="s">
        <v>778</v>
      </c>
      <c r="E210" s="261" t="s">
        <v>489</v>
      </c>
      <c r="F210" s="262" t="s">
        <v>389</v>
      </c>
      <c r="G210" s="262"/>
      <c r="H210" s="262" t="s">
        <v>747</v>
      </c>
      <c r="I210" s="263" t="s">
        <v>452</v>
      </c>
      <c r="J210" s="264" t="s">
        <v>776</v>
      </c>
      <c r="K210" s="265">
        <v>0</v>
      </c>
      <c r="L210" s="266" t="str">
        <f>VLOOKUP(B210,QualitativeNotes!B:C,2,FALSE)</f>
        <v>Values are given as one-sided payment obligations</v>
      </c>
      <c r="M210" s="262"/>
      <c r="N210" s="262" t="s">
        <v>747</v>
      </c>
      <c r="O210" s="263" t="s">
        <v>452</v>
      </c>
      <c r="P210" s="264" t="s">
        <v>776</v>
      </c>
      <c r="Q210" s="265">
        <v>0</v>
      </c>
      <c r="R210" s="266" t="str">
        <f>VLOOKUP($B210,QualitativeNotes!B:C,2,FALSE)</f>
        <v>Values are given as one-sided payment obligations</v>
      </c>
      <c r="S210" s="262"/>
      <c r="T210" s="262" t="s">
        <v>747</v>
      </c>
      <c r="U210" s="263" t="s">
        <v>452</v>
      </c>
      <c r="V210" s="264" t="s">
        <v>776</v>
      </c>
      <c r="W210" s="265">
        <v>0</v>
      </c>
      <c r="X210" s="266" t="str">
        <f>VLOOKUP($B210,QualitativeNotes!B:C,2,FALSE)</f>
        <v>Values are given as one-sided payment obligations</v>
      </c>
    </row>
    <row r="211" spans="1:24" ht="90">
      <c r="A211" s="259">
        <v>43921</v>
      </c>
      <c r="B211" s="260" t="s">
        <v>101</v>
      </c>
      <c r="C211" s="261" t="s">
        <v>206</v>
      </c>
      <c r="D211" s="261" t="s">
        <v>778</v>
      </c>
      <c r="E211" s="261" t="s">
        <v>489</v>
      </c>
      <c r="F211" s="262" t="s">
        <v>389</v>
      </c>
      <c r="G211" s="262"/>
      <c r="H211" s="262" t="s">
        <v>747</v>
      </c>
      <c r="I211" s="263" t="s">
        <v>452</v>
      </c>
      <c r="J211" s="264" t="s">
        <v>777</v>
      </c>
      <c r="K211" s="265">
        <v>0</v>
      </c>
      <c r="L211" s="266" t="str">
        <f>VLOOKUP(B211,QualitativeNotes!B:C,2,FALSE)</f>
        <v>Values are given as one-sided payment obligations</v>
      </c>
      <c r="M211" s="262"/>
      <c r="N211" s="262" t="s">
        <v>747</v>
      </c>
      <c r="O211" s="263" t="s">
        <v>452</v>
      </c>
      <c r="P211" s="264" t="s">
        <v>777</v>
      </c>
      <c r="Q211" s="265">
        <v>0</v>
      </c>
      <c r="R211" s="266" t="str">
        <f>VLOOKUP($B211,QualitativeNotes!B:C,2,FALSE)</f>
        <v>Values are given as one-sided payment obligations</v>
      </c>
      <c r="S211" s="262"/>
      <c r="T211" s="262" t="s">
        <v>747</v>
      </c>
      <c r="U211" s="263" t="s">
        <v>452</v>
      </c>
      <c r="V211" s="264" t="s">
        <v>777</v>
      </c>
      <c r="W211" s="265">
        <v>0</v>
      </c>
      <c r="X211" s="266" t="str">
        <f>VLOOKUP($B211,QualitativeNotes!B:C,2,FALSE)</f>
        <v>Values are given as one-sided payment obligations</v>
      </c>
    </row>
    <row r="212" spans="1:24" ht="90">
      <c r="A212" s="259">
        <v>43921</v>
      </c>
      <c r="B212" s="260" t="s">
        <v>101</v>
      </c>
      <c r="C212" s="261" t="s">
        <v>206</v>
      </c>
      <c r="D212" s="261" t="s">
        <v>778</v>
      </c>
      <c r="E212" s="261" t="s">
        <v>489</v>
      </c>
      <c r="F212" s="262" t="s">
        <v>389</v>
      </c>
      <c r="G212" s="262"/>
      <c r="H212" s="262" t="s">
        <v>747</v>
      </c>
      <c r="I212" s="263" t="s">
        <v>452</v>
      </c>
      <c r="J212" s="264" t="s">
        <v>776</v>
      </c>
      <c r="K212" s="265">
        <v>0</v>
      </c>
      <c r="L212" s="266" t="str">
        <f>VLOOKUP(B212,QualitativeNotes!B:C,2,FALSE)</f>
        <v>Values are given as one-sided payment obligations</v>
      </c>
      <c r="M212" s="262"/>
      <c r="N212" s="262" t="s">
        <v>747</v>
      </c>
      <c r="O212" s="263" t="s">
        <v>452</v>
      </c>
      <c r="P212" s="264" t="s">
        <v>776</v>
      </c>
      <c r="Q212" s="265">
        <v>0</v>
      </c>
      <c r="R212" s="266" t="str">
        <f>VLOOKUP($B212,QualitativeNotes!B:C,2,FALSE)</f>
        <v>Values are given as one-sided payment obligations</v>
      </c>
      <c r="S212" s="262"/>
      <c r="T212" s="262" t="s">
        <v>747</v>
      </c>
      <c r="U212" s="263" t="s">
        <v>452</v>
      </c>
      <c r="V212" s="264" t="s">
        <v>776</v>
      </c>
      <c r="W212" s="265">
        <v>0</v>
      </c>
      <c r="X212" s="266" t="str">
        <f>VLOOKUP($B212,QualitativeNotes!B:C,2,FALSE)</f>
        <v>Values are given as one-sided payment obligations</v>
      </c>
    </row>
    <row r="213" spans="1:24" ht="90">
      <c r="A213" s="259">
        <v>43921</v>
      </c>
      <c r="B213" s="260" t="s">
        <v>101</v>
      </c>
      <c r="C213" s="261" t="s">
        <v>206</v>
      </c>
      <c r="D213" s="261" t="s">
        <v>778</v>
      </c>
      <c r="E213" s="261" t="s">
        <v>489</v>
      </c>
      <c r="F213" s="262" t="s">
        <v>389</v>
      </c>
      <c r="G213" s="262"/>
      <c r="H213" s="262" t="s">
        <v>747</v>
      </c>
      <c r="I213" s="263" t="s">
        <v>452</v>
      </c>
      <c r="J213" s="264" t="s">
        <v>777</v>
      </c>
      <c r="K213" s="265">
        <v>0</v>
      </c>
      <c r="L213" s="266" t="str">
        <f>VLOOKUP(B213,QualitativeNotes!B:C,2,FALSE)</f>
        <v>Values are given as one-sided payment obligations</v>
      </c>
      <c r="M213" s="262"/>
      <c r="N213" s="262" t="s">
        <v>747</v>
      </c>
      <c r="O213" s="263" t="s">
        <v>452</v>
      </c>
      <c r="P213" s="264" t="s">
        <v>777</v>
      </c>
      <c r="Q213" s="265">
        <v>0</v>
      </c>
      <c r="R213" s="266" t="str">
        <f>VLOOKUP($B213,QualitativeNotes!B:C,2,FALSE)</f>
        <v>Values are given as one-sided payment obligations</v>
      </c>
      <c r="S213" s="262"/>
      <c r="T213" s="262" t="s">
        <v>747</v>
      </c>
      <c r="U213" s="263" t="s">
        <v>452</v>
      </c>
      <c r="V213" s="264" t="s">
        <v>777</v>
      </c>
      <c r="W213" s="265">
        <v>0</v>
      </c>
      <c r="X213" s="266" t="str">
        <f>VLOOKUP($B213,QualitativeNotes!B:C,2,FALSE)</f>
        <v>Values are given as one-sided payment obligations</v>
      </c>
    </row>
    <row r="214" spans="1:24" ht="120">
      <c r="A214" s="259">
        <v>43921</v>
      </c>
      <c r="B214" s="260" t="s">
        <v>289</v>
      </c>
      <c r="C214" s="261" t="s">
        <v>206</v>
      </c>
      <c r="D214" s="261" t="s">
        <v>371</v>
      </c>
      <c r="E214" s="261" t="s">
        <v>489</v>
      </c>
      <c r="F214" s="262" t="s">
        <v>389</v>
      </c>
      <c r="G214" s="262"/>
      <c r="H214" s="262" t="s">
        <v>747</v>
      </c>
      <c r="I214" s="263" t="s">
        <v>452</v>
      </c>
      <c r="J214" s="264" t="s">
        <v>776</v>
      </c>
      <c r="K214" s="265">
        <v>0</v>
      </c>
      <c r="L214" s="266" t="str">
        <f>VLOOKUP(B214,QualitativeNotes!B:C,2,FALSE)</f>
        <v>All payment obligations  currencies  are in TL currency .</v>
      </c>
      <c r="M214" s="262"/>
      <c r="N214" s="262" t="s">
        <v>747</v>
      </c>
      <c r="O214" s="263" t="s">
        <v>452</v>
      </c>
      <c r="P214" s="264" t="s">
        <v>776</v>
      </c>
      <c r="Q214" s="265">
        <v>0</v>
      </c>
      <c r="R214" s="266" t="str">
        <f>VLOOKUP($B214,QualitativeNotes!B:C,2,FALSE)</f>
        <v>All payment obligations  currencies  are in TL currency .</v>
      </c>
      <c r="S214" s="262"/>
      <c r="T214" s="262" t="s">
        <v>747</v>
      </c>
      <c r="U214" s="263" t="s">
        <v>452</v>
      </c>
      <c r="V214" s="264" t="s">
        <v>776</v>
      </c>
      <c r="W214" s="265">
        <v>0</v>
      </c>
      <c r="X214" s="266" t="str">
        <f>VLOOKUP($B214,QualitativeNotes!B:C,2,FALSE)</f>
        <v>All payment obligations  currencies  are in TL currency .</v>
      </c>
    </row>
    <row r="215" spans="1:24" ht="120">
      <c r="A215" s="259">
        <v>43921</v>
      </c>
      <c r="B215" s="260" t="s">
        <v>289</v>
      </c>
      <c r="C215" s="261" t="s">
        <v>206</v>
      </c>
      <c r="D215" s="261" t="s">
        <v>371</v>
      </c>
      <c r="E215" s="261" t="s">
        <v>489</v>
      </c>
      <c r="F215" s="262" t="s">
        <v>389</v>
      </c>
      <c r="G215" s="262"/>
      <c r="H215" s="262" t="s">
        <v>747</v>
      </c>
      <c r="I215" s="263" t="s">
        <v>452</v>
      </c>
      <c r="J215" s="264" t="s">
        <v>777</v>
      </c>
      <c r="K215" s="265">
        <v>0</v>
      </c>
      <c r="L215" s="266" t="str">
        <f>VLOOKUP(B215,QualitativeNotes!B:C,2,FALSE)</f>
        <v>All payment obligations  currencies  are in TL currency .</v>
      </c>
      <c r="M215" s="262"/>
      <c r="N215" s="262" t="s">
        <v>747</v>
      </c>
      <c r="O215" s="263" t="s">
        <v>452</v>
      </c>
      <c r="P215" s="264" t="s">
        <v>777</v>
      </c>
      <c r="Q215" s="265">
        <v>0</v>
      </c>
      <c r="R215" s="266" t="str">
        <f>VLOOKUP($B215,QualitativeNotes!B:C,2,FALSE)</f>
        <v>All payment obligations  currencies  are in TL currency .</v>
      </c>
      <c r="S215" s="262"/>
      <c r="T215" s="262" t="s">
        <v>747</v>
      </c>
      <c r="U215" s="263" t="s">
        <v>452</v>
      </c>
      <c r="V215" s="264" t="s">
        <v>777</v>
      </c>
      <c r="W215" s="265">
        <v>0</v>
      </c>
      <c r="X215" s="266" t="str">
        <f>VLOOKUP($B215,QualitativeNotes!B:C,2,FALSE)</f>
        <v>All payment obligations  currencies  are in TL currency .</v>
      </c>
    </row>
    <row r="216" spans="1:24" ht="120">
      <c r="A216" s="259">
        <v>43921</v>
      </c>
      <c r="B216" s="260" t="s">
        <v>289</v>
      </c>
      <c r="C216" s="261" t="s">
        <v>206</v>
      </c>
      <c r="D216" s="261" t="s">
        <v>371</v>
      </c>
      <c r="E216" s="261" t="s">
        <v>489</v>
      </c>
      <c r="F216" s="262" t="s">
        <v>389</v>
      </c>
      <c r="G216" s="262"/>
      <c r="H216" s="262" t="s">
        <v>747</v>
      </c>
      <c r="I216" s="263" t="s">
        <v>452</v>
      </c>
      <c r="J216" s="264" t="s">
        <v>776</v>
      </c>
      <c r="K216" s="265">
        <v>0</v>
      </c>
      <c r="L216" s="266" t="str">
        <f>VLOOKUP(B216,QualitativeNotes!B:C,2,FALSE)</f>
        <v>All payment obligations  currencies  are in TL currency .</v>
      </c>
      <c r="M216" s="262"/>
      <c r="N216" s="262" t="s">
        <v>747</v>
      </c>
      <c r="O216" s="263" t="s">
        <v>452</v>
      </c>
      <c r="P216" s="264" t="s">
        <v>776</v>
      </c>
      <c r="Q216" s="265">
        <v>0</v>
      </c>
      <c r="R216" s="266" t="str">
        <f>VLOOKUP($B216,QualitativeNotes!B:C,2,FALSE)</f>
        <v>All payment obligations  currencies  are in TL currency .</v>
      </c>
      <c r="S216" s="262"/>
      <c r="T216" s="262" t="s">
        <v>747</v>
      </c>
      <c r="U216" s="263" t="s">
        <v>452</v>
      </c>
      <c r="V216" s="264" t="s">
        <v>776</v>
      </c>
      <c r="W216" s="265">
        <v>0</v>
      </c>
      <c r="X216" s="266" t="str">
        <f>VLOOKUP($B216,QualitativeNotes!B:C,2,FALSE)</f>
        <v>All payment obligations  currencies  are in TL currency .</v>
      </c>
    </row>
    <row r="217" spans="1:24" ht="120">
      <c r="A217" s="259">
        <v>43921</v>
      </c>
      <c r="B217" s="260" t="s">
        <v>289</v>
      </c>
      <c r="C217" s="261" t="s">
        <v>206</v>
      </c>
      <c r="D217" s="261" t="s">
        <v>371</v>
      </c>
      <c r="E217" s="261" t="s">
        <v>489</v>
      </c>
      <c r="F217" s="262" t="s">
        <v>389</v>
      </c>
      <c r="G217" s="262"/>
      <c r="H217" s="262" t="s">
        <v>747</v>
      </c>
      <c r="I217" s="263" t="s">
        <v>452</v>
      </c>
      <c r="J217" s="264" t="s">
        <v>777</v>
      </c>
      <c r="K217" s="265">
        <v>0</v>
      </c>
      <c r="L217" s="266" t="str">
        <f>VLOOKUP(B217,QualitativeNotes!B:C,2,FALSE)</f>
        <v>All payment obligations  currencies  are in TL currency .</v>
      </c>
      <c r="M217" s="262"/>
      <c r="N217" s="262" t="s">
        <v>747</v>
      </c>
      <c r="O217" s="263" t="s">
        <v>452</v>
      </c>
      <c r="P217" s="264" t="s">
        <v>777</v>
      </c>
      <c r="Q217" s="265">
        <v>0</v>
      </c>
      <c r="R217" s="266" t="str">
        <f>VLOOKUP($B217,QualitativeNotes!B:C,2,FALSE)</f>
        <v>All payment obligations  currencies  are in TL currency .</v>
      </c>
      <c r="S217" s="262"/>
      <c r="T217" s="262" t="s">
        <v>747</v>
      </c>
      <c r="U217" s="263" t="s">
        <v>452</v>
      </c>
      <c r="V217" s="264" t="s">
        <v>777</v>
      </c>
      <c r="W217" s="265">
        <v>0</v>
      </c>
      <c r="X217" s="266" t="str">
        <f>VLOOKUP($B217,QualitativeNotes!B:C,2,FALSE)</f>
        <v>All payment obligations  currencies  are in TL currency .</v>
      </c>
    </row>
    <row r="218" spans="1:24" ht="75">
      <c r="A218" s="259">
        <v>43921</v>
      </c>
      <c r="B218" s="260" t="s">
        <v>102</v>
      </c>
      <c r="C218" s="261" t="s">
        <v>206</v>
      </c>
      <c r="D218" s="261" t="s">
        <v>370</v>
      </c>
      <c r="E218" s="261" t="s">
        <v>490</v>
      </c>
      <c r="F218" s="262" t="s">
        <v>389</v>
      </c>
      <c r="G218" s="262"/>
      <c r="H218" s="262" t="s">
        <v>747</v>
      </c>
      <c r="I218" s="263" t="s">
        <v>452</v>
      </c>
      <c r="J218" s="264" t="s">
        <v>779</v>
      </c>
      <c r="K218" s="269">
        <v>5</v>
      </c>
      <c r="L218" s="266" t="str">
        <f>VLOOKUP(B218,QualitativeNotes!B:C,2,FALSE)</f>
        <v>N/A</v>
      </c>
      <c r="M218" s="262"/>
      <c r="N218" s="262" t="s">
        <v>747</v>
      </c>
      <c r="O218" s="263" t="s">
        <v>452</v>
      </c>
      <c r="P218" s="264" t="s">
        <v>779</v>
      </c>
      <c r="Q218" s="269">
        <v>5</v>
      </c>
      <c r="R218" s="266" t="str">
        <f>VLOOKUP($B218,QualitativeNotes!B:C,2,FALSE)</f>
        <v>N/A</v>
      </c>
      <c r="S218" s="262"/>
      <c r="T218" s="262" t="s">
        <v>747</v>
      </c>
      <c r="U218" s="263" t="s">
        <v>452</v>
      </c>
      <c r="V218" s="264" t="s">
        <v>779</v>
      </c>
      <c r="W218" s="269">
        <v>5</v>
      </c>
      <c r="X218" s="266" t="str">
        <f>VLOOKUP($B218,QualitativeNotes!B:C,2,FALSE)</f>
        <v>N/A</v>
      </c>
    </row>
    <row r="219" spans="1:24" ht="75">
      <c r="A219" s="259">
        <v>43921</v>
      </c>
      <c r="B219" s="260" t="s">
        <v>102</v>
      </c>
      <c r="C219" s="261" t="s">
        <v>206</v>
      </c>
      <c r="D219" s="261" t="s">
        <v>370</v>
      </c>
      <c r="E219" s="261" t="s">
        <v>490</v>
      </c>
      <c r="F219" s="262" t="s">
        <v>389</v>
      </c>
      <c r="G219" s="262"/>
      <c r="H219" s="262" t="s">
        <v>747</v>
      </c>
      <c r="I219" s="263" t="s">
        <v>452</v>
      </c>
      <c r="J219" s="264" t="s">
        <v>780</v>
      </c>
      <c r="K219" s="269">
        <v>5</v>
      </c>
      <c r="L219" s="266" t="str">
        <f>VLOOKUP(B219,QualitativeNotes!B:C,2,FALSE)</f>
        <v>N/A</v>
      </c>
      <c r="M219" s="262"/>
      <c r="N219" s="262" t="s">
        <v>747</v>
      </c>
      <c r="O219" s="263" t="s">
        <v>452</v>
      </c>
      <c r="P219" s="264" t="s">
        <v>780</v>
      </c>
      <c r="Q219" s="269">
        <v>5</v>
      </c>
      <c r="R219" s="266" t="str">
        <f>VLOOKUP($B219,QualitativeNotes!B:C,2,FALSE)</f>
        <v>N/A</v>
      </c>
      <c r="S219" s="262"/>
      <c r="T219" s="262" t="s">
        <v>747</v>
      </c>
      <c r="U219" s="263" t="s">
        <v>452</v>
      </c>
      <c r="V219" s="264" t="s">
        <v>780</v>
      </c>
      <c r="W219" s="269">
        <v>5</v>
      </c>
      <c r="X219" s="266" t="str">
        <f>VLOOKUP($B219,QualitativeNotes!B:C,2,FALSE)</f>
        <v>N/A</v>
      </c>
    </row>
    <row r="220" spans="1:24" ht="90">
      <c r="A220" s="259">
        <v>43921</v>
      </c>
      <c r="B220" s="260" t="s">
        <v>290</v>
      </c>
      <c r="C220" s="261" t="s">
        <v>206</v>
      </c>
      <c r="D220" s="261" t="s">
        <v>374</v>
      </c>
      <c r="E220" s="261" t="s">
        <v>489</v>
      </c>
      <c r="F220" s="262" t="s">
        <v>389</v>
      </c>
      <c r="G220" s="262"/>
      <c r="H220" s="262" t="s">
        <v>747</v>
      </c>
      <c r="I220" s="263" t="s">
        <v>452</v>
      </c>
      <c r="J220" s="264" t="s">
        <v>310</v>
      </c>
      <c r="K220" s="265">
        <v>0</v>
      </c>
      <c r="L220" s="266" t="str">
        <f>VLOOKUP(B220,QualitativeNotes!B:C,2,FALSE)</f>
        <v>N/A</v>
      </c>
      <c r="M220" s="262"/>
      <c r="N220" s="262" t="s">
        <v>747</v>
      </c>
      <c r="O220" s="263" t="s">
        <v>452</v>
      </c>
      <c r="P220" s="264" t="s">
        <v>310</v>
      </c>
      <c r="Q220" s="265">
        <v>0</v>
      </c>
      <c r="R220" s="266" t="str">
        <f>VLOOKUP($B220,QualitativeNotes!B:C,2,FALSE)</f>
        <v>N/A</v>
      </c>
      <c r="S220" s="262"/>
      <c r="T220" s="262" t="s">
        <v>747</v>
      </c>
      <c r="U220" s="263" t="s">
        <v>452</v>
      </c>
      <c r="V220" s="264" t="s">
        <v>310</v>
      </c>
      <c r="W220" s="265">
        <v>0</v>
      </c>
      <c r="X220" s="266" t="str">
        <f>VLOOKUP($B220,QualitativeNotes!B:C,2,FALSE)</f>
        <v>N/A</v>
      </c>
    </row>
    <row r="221" spans="1:24" ht="90">
      <c r="A221" s="259">
        <v>43921</v>
      </c>
      <c r="B221" s="260" t="s">
        <v>290</v>
      </c>
      <c r="C221" s="261" t="s">
        <v>206</v>
      </c>
      <c r="D221" s="261" t="s">
        <v>374</v>
      </c>
      <c r="E221" s="261" t="s">
        <v>489</v>
      </c>
      <c r="F221" s="262" t="s">
        <v>389</v>
      </c>
      <c r="G221" s="262"/>
      <c r="H221" s="262" t="s">
        <v>747</v>
      </c>
      <c r="I221" s="263" t="s">
        <v>452</v>
      </c>
      <c r="J221" s="264" t="s">
        <v>310</v>
      </c>
      <c r="K221" s="265">
        <v>0</v>
      </c>
      <c r="L221" s="266" t="str">
        <f>VLOOKUP(B221,QualitativeNotes!B:C,2,FALSE)</f>
        <v>N/A</v>
      </c>
      <c r="M221" s="262"/>
      <c r="N221" s="262" t="s">
        <v>747</v>
      </c>
      <c r="O221" s="263" t="s">
        <v>452</v>
      </c>
      <c r="P221" s="264" t="s">
        <v>310</v>
      </c>
      <c r="Q221" s="265">
        <v>0</v>
      </c>
      <c r="R221" s="266" t="str">
        <f>VLOOKUP($B221,QualitativeNotes!B:C,2,FALSE)</f>
        <v>N/A</v>
      </c>
      <c r="S221" s="262"/>
      <c r="T221" s="262" t="s">
        <v>747</v>
      </c>
      <c r="U221" s="263" t="s">
        <v>452</v>
      </c>
      <c r="V221" s="264" t="s">
        <v>310</v>
      </c>
      <c r="W221" s="265">
        <v>0</v>
      </c>
      <c r="X221" s="266" t="str">
        <f>VLOOKUP($B221,QualitativeNotes!B:C,2,FALSE)</f>
        <v>N/A</v>
      </c>
    </row>
    <row r="222" spans="1:24" ht="45">
      <c r="A222" s="259">
        <v>43921</v>
      </c>
      <c r="B222" s="260" t="s">
        <v>106</v>
      </c>
      <c r="C222" s="261" t="s">
        <v>208</v>
      </c>
      <c r="D222" s="261" t="s">
        <v>103</v>
      </c>
      <c r="E222" s="261" t="s">
        <v>694</v>
      </c>
      <c r="F222" s="262" t="s">
        <v>746</v>
      </c>
      <c r="G222" s="262"/>
      <c r="H222" s="262" t="s">
        <v>747</v>
      </c>
      <c r="I222" s="263" t="s">
        <v>452</v>
      </c>
      <c r="J222" s="264"/>
      <c r="K222" s="272">
        <v>0.5</v>
      </c>
      <c r="L222" s="266" t="str">
        <f>VLOOKUP(B222,QualitativeNotes!B:C,2,FALSE)</f>
        <v>N/A</v>
      </c>
      <c r="M222" s="262"/>
      <c r="N222" s="262" t="s">
        <v>747</v>
      </c>
      <c r="O222" s="263" t="s">
        <v>452</v>
      </c>
      <c r="P222" s="264"/>
      <c r="Q222" s="272">
        <v>0.5</v>
      </c>
      <c r="R222" s="266" t="str">
        <f>VLOOKUP($B222,QualitativeNotes!B:C,2,FALSE)</f>
        <v>N/A</v>
      </c>
      <c r="S222" s="262"/>
      <c r="T222" s="262" t="s">
        <v>747</v>
      </c>
      <c r="U222" s="263" t="s">
        <v>452</v>
      </c>
      <c r="V222" s="264"/>
      <c r="W222" s="272">
        <v>0.5</v>
      </c>
      <c r="X222" s="266" t="str">
        <f>VLOOKUP($B222,QualitativeNotes!B:C,2,FALSE)</f>
        <v>N/A</v>
      </c>
    </row>
    <row r="223" spans="1:24" ht="45">
      <c r="A223" s="259">
        <v>43921</v>
      </c>
      <c r="B223" s="260" t="s">
        <v>107</v>
      </c>
      <c r="C223" s="261" t="s">
        <v>208</v>
      </c>
      <c r="D223" s="261" t="s">
        <v>104</v>
      </c>
      <c r="E223" s="261" t="s">
        <v>694</v>
      </c>
      <c r="F223" s="262" t="s">
        <v>746</v>
      </c>
      <c r="G223" s="262"/>
      <c r="H223" s="262" t="s">
        <v>747</v>
      </c>
      <c r="I223" s="263" t="s">
        <v>452</v>
      </c>
      <c r="J223" s="264"/>
      <c r="K223" s="272">
        <v>0.75</v>
      </c>
      <c r="L223" s="266" t="str">
        <f>VLOOKUP(B223,QualitativeNotes!B:C,2,FALSE)</f>
        <v>N/A</v>
      </c>
      <c r="M223" s="262"/>
      <c r="N223" s="262" t="s">
        <v>747</v>
      </c>
      <c r="O223" s="263" t="s">
        <v>452</v>
      </c>
      <c r="P223" s="264"/>
      <c r="Q223" s="272">
        <v>0.75</v>
      </c>
      <c r="R223" s="266" t="str">
        <f>VLOOKUP($B223,QualitativeNotes!B:C,2,FALSE)</f>
        <v>N/A</v>
      </c>
      <c r="S223" s="262"/>
      <c r="T223" s="262" t="s">
        <v>747</v>
      </c>
      <c r="U223" s="263" t="s">
        <v>452</v>
      </c>
      <c r="V223" s="264"/>
      <c r="W223" s="272">
        <v>0.75</v>
      </c>
      <c r="X223" s="266" t="str">
        <f>VLOOKUP($B223,QualitativeNotes!B:C,2,FALSE)</f>
        <v>N/A</v>
      </c>
    </row>
    <row r="224" spans="1:24" ht="45">
      <c r="A224" s="259">
        <v>43921</v>
      </c>
      <c r="B224" s="260" t="s">
        <v>108</v>
      </c>
      <c r="C224" s="261" t="s">
        <v>208</v>
      </c>
      <c r="D224" s="261" t="s">
        <v>105</v>
      </c>
      <c r="E224" s="261" t="s">
        <v>694</v>
      </c>
      <c r="F224" s="262" t="s">
        <v>746</v>
      </c>
      <c r="G224" s="262"/>
      <c r="H224" s="262" t="s">
        <v>747</v>
      </c>
      <c r="I224" s="263" t="s">
        <v>452</v>
      </c>
      <c r="J224" s="264"/>
      <c r="K224" s="272">
        <v>0.6</v>
      </c>
      <c r="L224" s="266" t="str">
        <f>VLOOKUP(B224,QualitativeNotes!B:C,2,FALSE)</f>
        <v>N/A</v>
      </c>
      <c r="M224" s="262"/>
      <c r="N224" s="262" t="s">
        <v>747</v>
      </c>
      <c r="O224" s="263" t="s">
        <v>452</v>
      </c>
      <c r="P224" s="264"/>
      <c r="Q224" s="272">
        <v>0.6</v>
      </c>
      <c r="R224" s="266" t="str">
        <f>VLOOKUP($B224,QualitativeNotes!B:C,2,FALSE)</f>
        <v>N/A</v>
      </c>
      <c r="S224" s="262"/>
      <c r="T224" s="262" t="s">
        <v>747</v>
      </c>
      <c r="U224" s="263" t="s">
        <v>452</v>
      </c>
      <c r="V224" s="264"/>
      <c r="W224" s="272">
        <v>0.6</v>
      </c>
      <c r="X224" s="266" t="str">
        <f>VLOOKUP($B224,QualitativeNotes!B:C,2,FALSE)</f>
        <v>N/A</v>
      </c>
    </row>
    <row r="225" spans="1:24" ht="45">
      <c r="A225" s="259">
        <v>43921</v>
      </c>
      <c r="B225" s="260" t="s">
        <v>112</v>
      </c>
      <c r="C225" s="261" t="s">
        <v>209</v>
      </c>
      <c r="D225" s="261" t="s">
        <v>109</v>
      </c>
      <c r="E225" s="261" t="s">
        <v>694</v>
      </c>
      <c r="F225" s="262" t="s">
        <v>746</v>
      </c>
      <c r="G225" s="262"/>
      <c r="H225" s="262" t="s">
        <v>747</v>
      </c>
      <c r="I225" s="263" t="s">
        <v>452</v>
      </c>
      <c r="J225" s="264"/>
      <c r="K225" s="272">
        <v>0.1</v>
      </c>
      <c r="L225" s="266" t="str">
        <f>VLOOKUP(B225,QualitativeNotes!B:C,2,FALSE)</f>
        <v>N/A</v>
      </c>
      <c r="M225" s="262"/>
      <c r="N225" s="262" t="s">
        <v>747</v>
      </c>
      <c r="O225" s="263" t="s">
        <v>452</v>
      </c>
      <c r="P225" s="264"/>
      <c r="Q225" s="272">
        <v>0.1</v>
      </c>
      <c r="R225" s="266" t="str">
        <f>VLOOKUP($B225,QualitativeNotes!B:C,2,FALSE)</f>
        <v>N/A</v>
      </c>
      <c r="S225" s="262"/>
      <c r="T225" s="262" t="s">
        <v>747</v>
      </c>
      <c r="U225" s="263" t="s">
        <v>452</v>
      </c>
      <c r="V225" s="264"/>
      <c r="W225" s="272">
        <v>0.1</v>
      </c>
      <c r="X225" s="266" t="str">
        <f>VLOOKUP($B225,QualitativeNotes!B:C,2,FALSE)</f>
        <v>N/A</v>
      </c>
    </row>
    <row r="226" spans="1:24" ht="45">
      <c r="A226" s="259">
        <v>43921</v>
      </c>
      <c r="B226" s="260" t="s">
        <v>113</v>
      </c>
      <c r="C226" s="261" t="s">
        <v>209</v>
      </c>
      <c r="D226" s="261" t="s">
        <v>110</v>
      </c>
      <c r="E226" s="261" t="s">
        <v>694</v>
      </c>
      <c r="F226" s="262" t="s">
        <v>746</v>
      </c>
      <c r="G226" s="262"/>
      <c r="H226" s="262" t="s">
        <v>747</v>
      </c>
      <c r="I226" s="263" t="s">
        <v>452</v>
      </c>
      <c r="J226" s="264"/>
      <c r="K226" s="272">
        <v>0.5</v>
      </c>
      <c r="L226" s="266" t="str">
        <f>VLOOKUP(B226,QualitativeNotes!B:C,2,FALSE)</f>
        <v>N/A</v>
      </c>
      <c r="M226" s="262"/>
      <c r="N226" s="262" t="s">
        <v>747</v>
      </c>
      <c r="O226" s="263" t="s">
        <v>452</v>
      </c>
      <c r="P226" s="264"/>
      <c r="Q226" s="272">
        <v>0.5</v>
      </c>
      <c r="R226" s="266" t="str">
        <f>VLOOKUP($B226,QualitativeNotes!B:C,2,FALSE)</f>
        <v>N/A</v>
      </c>
      <c r="S226" s="262"/>
      <c r="T226" s="262" t="s">
        <v>747</v>
      </c>
      <c r="U226" s="263" t="s">
        <v>452</v>
      </c>
      <c r="V226" s="264"/>
      <c r="W226" s="272">
        <v>0.5</v>
      </c>
      <c r="X226" s="266" t="str">
        <f>VLOOKUP($B226,QualitativeNotes!B:C,2,FALSE)</f>
        <v>N/A</v>
      </c>
    </row>
    <row r="227" spans="1:24" ht="45">
      <c r="A227" s="259">
        <v>43921</v>
      </c>
      <c r="B227" s="260" t="s">
        <v>114</v>
      </c>
      <c r="C227" s="261" t="s">
        <v>209</v>
      </c>
      <c r="D227" s="261" t="s">
        <v>111</v>
      </c>
      <c r="E227" s="261" t="s">
        <v>694</v>
      </c>
      <c r="F227" s="262" t="s">
        <v>746</v>
      </c>
      <c r="G227" s="262"/>
      <c r="H227" s="262" t="s">
        <v>747</v>
      </c>
      <c r="I227" s="263" t="s">
        <v>452</v>
      </c>
      <c r="J227" s="264"/>
      <c r="K227" s="272">
        <v>0.75</v>
      </c>
      <c r="L227" s="266" t="str">
        <f>VLOOKUP(B227,QualitativeNotes!B:C,2,FALSE)</f>
        <v>N/A</v>
      </c>
      <c r="M227" s="262"/>
      <c r="N227" s="262" t="s">
        <v>747</v>
      </c>
      <c r="O227" s="263" t="s">
        <v>452</v>
      </c>
      <c r="P227" s="264"/>
      <c r="Q227" s="272">
        <v>0.75</v>
      </c>
      <c r="R227" s="266" t="str">
        <f>VLOOKUP($B227,QualitativeNotes!B:C,2,FALSE)</f>
        <v>N/A</v>
      </c>
      <c r="S227" s="262"/>
      <c r="T227" s="262" t="s">
        <v>747</v>
      </c>
      <c r="U227" s="263" t="s">
        <v>452</v>
      </c>
      <c r="V227" s="264"/>
      <c r="W227" s="272">
        <v>0.75</v>
      </c>
      <c r="X227" s="266" t="str">
        <f>VLOOKUP($B227,QualitativeNotes!B:C,2,FALSE)</f>
        <v>N/A</v>
      </c>
    </row>
    <row r="228" spans="1:24" ht="30">
      <c r="A228" s="259">
        <v>43921</v>
      </c>
      <c r="B228" s="260" t="s">
        <v>89</v>
      </c>
      <c r="C228" s="261" t="s">
        <v>210</v>
      </c>
      <c r="D228" s="261" t="s">
        <v>278</v>
      </c>
      <c r="E228" s="261" t="s">
        <v>417</v>
      </c>
      <c r="F228" s="262" t="s">
        <v>746</v>
      </c>
      <c r="G228" s="262"/>
      <c r="H228" s="262" t="s">
        <v>747</v>
      </c>
      <c r="I228" s="263" t="s">
        <v>452</v>
      </c>
      <c r="J228" s="264"/>
      <c r="K228" s="268" t="s">
        <v>781</v>
      </c>
      <c r="L228" s="266" t="str">
        <f>VLOOKUP(B228,QualitativeNotes!B:C,2,FALSE)</f>
        <v>N/A</v>
      </c>
      <c r="M228" s="262"/>
      <c r="N228" s="262" t="s">
        <v>747</v>
      </c>
      <c r="O228" s="263" t="s">
        <v>452</v>
      </c>
      <c r="P228" s="264"/>
      <c r="Q228" s="268" t="s">
        <v>781</v>
      </c>
      <c r="R228" s="266" t="str">
        <f>VLOOKUP($B228,QualitativeNotes!B:C,2,FALSE)</f>
        <v>N/A</v>
      </c>
      <c r="S228" s="262"/>
      <c r="T228" s="262" t="s">
        <v>747</v>
      </c>
      <c r="U228" s="263" t="s">
        <v>452</v>
      </c>
      <c r="V228" s="264"/>
      <c r="W228" s="268" t="s">
        <v>781</v>
      </c>
      <c r="X228" s="266" t="str">
        <f>VLOOKUP($B228,QualitativeNotes!B:C,2,FALSE)</f>
        <v>N/A</v>
      </c>
    </row>
    <row r="229" spans="1:24" ht="45">
      <c r="A229" s="259">
        <v>43921</v>
      </c>
      <c r="B229" s="260" t="s">
        <v>90</v>
      </c>
      <c r="C229" s="261" t="s">
        <v>210</v>
      </c>
      <c r="D229" s="261" t="s">
        <v>279</v>
      </c>
      <c r="E229" s="261" t="s">
        <v>417</v>
      </c>
      <c r="F229" s="262" t="s">
        <v>746</v>
      </c>
      <c r="G229" s="262"/>
      <c r="H229" s="262" t="s">
        <v>747</v>
      </c>
      <c r="I229" s="263" t="s">
        <v>452</v>
      </c>
      <c r="J229" s="264"/>
      <c r="K229" s="268" t="s">
        <v>781</v>
      </c>
      <c r="L229" s="266" t="str">
        <f>VLOOKUP(B229,QualitativeNotes!B:C,2,FALSE)</f>
        <v>N/A</v>
      </c>
      <c r="M229" s="262"/>
      <c r="N229" s="262" t="s">
        <v>747</v>
      </c>
      <c r="O229" s="263" t="s">
        <v>452</v>
      </c>
      <c r="P229" s="264"/>
      <c r="Q229" s="268" t="s">
        <v>781</v>
      </c>
      <c r="R229" s="266" t="str">
        <f>VLOOKUP($B229,QualitativeNotes!B:C,2,FALSE)</f>
        <v>N/A</v>
      </c>
      <c r="S229" s="262"/>
      <c r="T229" s="262" t="s">
        <v>747</v>
      </c>
      <c r="U229" s="263" t="s">
        <v>452</v>
      </c>
      <c r="V229" s="264"/>
      <c r="W229" s="268" t="s">
        <v>781</v>
      </c>
      <c r="X229" s="266" t="str">
        <f>VLOOKUP($B229,QualitativeNotes!B:C,2,FALSE)</f>
        <v>N/A</v>
      </c>
    </row>
    <row r="230" spans="1:24" ht="30">
      <c r="A230" s="259">
        <v>43921</v>
      </c>
      <c r="B230" s="260" t="s">
        <v>403</v>
      </c>
      <c r="C230" s="261" t="s">
        <v>210</v>
      </c>
      <c r="D230" s="261" t="s">
        <v>405</v>
      </c>
      <c r="E230" s="261" t="s">
        <v>417</v>
      </c>
      <c r="F230" s="262" t="s">
        <v>746</v>
      </c>
      <c r="G230" s="262"/>
      <c r="H230" s="262" t="s">
        <v>747</v>
      </c>
      <c r="I230" s="263" t="s">
        <v>452</v>
      </c>
      <c r="J230" s="264"/>
      <c r="K230" s="268" t="s">
        <v>781</v>
      </c>
      <c r="L230" s="266" t="str">
        <f>VLOOKUP(B230,QualitativeNotes!B:C,2,FALSE)</f>
        <v>N/A</v>
      </c>
      <c r="M230" s="262"/>
      <c r="N230" s="262" t="s">
        <v>747</v>
      </c>
      <c r="O230" s="263" t="s">
        <v>452</v>
      </c>
      <c r="P230" s="264"/>
      <c r="Q230" s="268" t="s">
        <v>781</v>
      </c>
      <c r="R230" s="266" t="str">
        <f>VLOOKUP($B230,QualitativeNotes!B:C,2,FALSE)</f>
        <v>N/A</v>
      </c>
      <c r="S230" s="262"/>
      <c r="T230" s="262" t="s">
        <v>747</v>
      </c>
      <c r="U230" s="263" t="s">
        <v>452</v>
      </c>
      <c r="V230" s="264"/>
      <c r="W230" s="268" t="s">
        <v>781</v>
      </c>
      <c r="X230" s="266" t="str">
        <f>VLOOKUP($B230,QualitativeNotes!B:C,2,FALSE)</f>
        <v>N/A</v>
      </c>
    </row>
    <row r="231" spans="1:24" ht="30">
      <c r="A231" s="259">
        <v>43921</v>
      </c>
      <c r="B231" s="260" t="s">
        <v>404</v>
      </c>
      <c r="C231" s="261" t="s">
        <v>210</v>
      </c>
      <c r="D231" s="261" t="s">
        <v>406</v>
      </c>
      <c r="E231" s="261" t="s">
        <v>417</v>
      </c>
      <c r="F231" s="262" t="s">
        <v>746</v>
      </c>
      <c r="G231" s="262"/>
      <c r="H231" s="262" t="s">
        <v>747</v>
      </c>
      <c r="I231" s="263" t="s">
        <v>452</v>
      </c>
      <c r="J231" s="264"/>
      <c r="K231" s="268" t="s">
        <v>781</v>
      </c>
      <c r="L231" s="266" t="str">
        <f>VLOOKUP(B231,QualitativeNotes!B:C,2,FALSE)</f>
        <v>N/A</v>
      </c>
      <c r="M231" s="262"/>
      <c r="N231" s="262" t="s">
        <v>747</v>
      </c>
      <c r="O231" s="263" t="s">
        <v>452</v>
      </c>
      <c r="P231" s="264"/>
      <c r="Q231" s="268" t="s">
        <v>781</v>
      </c>
      <c r="R231" s="266" t="str">
        <f>VLOOKUP($B231,QualitativeNotes!B:C,2,FALSE)</f>
        <v>N/A</v>
      </c>
      <c r="S231" s="262"/>
      <c r="T231" s="262" t="s">
        <v>747</v>
      </c>
      <c r="U231" s="263" t="s">
        <v>452</v>
      </c>
      <c r="V231" s="264"/>
      <c r="W231" s="268" t="s">
        <v>781</v>
      </c>
      <c r="X231" s="266" t="str">
        <f>VLOOKUP($B231,QualitativeNotes!B:C,2,FALSE)</f>
        <v>N/A</v>
      </c>
    </row>
    <row r="232" spans="1:24" ht="45">
      <c r="A232" s="259">
        <v>43921</v>
      </c>
      <c r="B232" s="260" t="s">
        <v>91</v>
      </c>
      <c r="C232" s="261" t="s">
        <v>210</v>
      </c>
      <c r="D232" s="261" t="s">
        <v>280</v>
      </c>
      <c r="E232" s="261" t="s">
        <v>417</v>
      </c>
      <c r="F232" s="262" t="s">
        <v>746</v>
      </c>
      <c r="G232" s="262"/>
      <c r="H232" s="262" t="s">
        <v>747</v>
      </c>
      <c r="I232" s="263" t="s">
        <v>452</v>
      </c>
      <c r="J232" s="264"/>
      <c r="K232" s="268" t="s">
        <v>781</v>
      </c>
      <c r="L232" s="266" t="str">
        <f>VLOOKUP(B232,QualitativeNotes!B:C,2,FALSE)</f>
        <v>N/A</v>
      </c>
      <c r="M232" s="262"/>
      <c r="N232" s="262" t="s">
        <v>747</v>
      </c>
      <c r="O232" s="263" t="s">
        <v>452</v>
      </c>
      <c r="P232" s="264"/>
      <c r="Q232" s="268" t="s">
        <v>781</v>
      </c>
      <c r="R232" s="266" t="str">
        <f>VLOOKUP($B232,QualitativeNotes!B:C,2,FALSE)</f>
        <v>N/A</v>
      </c>
      <c r="S232" s="262"/>
      <c r="T232" s="262" t="s">
        <v>747</v>
      </c>
      <c r="U232" s="263" t="s">
        <v>452</v>
      </c>
      <c r="V232" s="264"/>
      <c r="W232" s="268" t="s">
        <v>781</v>
      </c>
      <c r="X232" s="266" t="str">
        <f>VLOOKUP($B232,QualitativeNotes!B:C,2,FALSE)</f>
        <v>N/A</v>
      </c>
    </row>
    <row r="233" spans="1:24" ht="60">
      <c r="A233" s="259">
        <v>43921</v>
      </c>
      <c r="B233" s="260" t="s">
        <v>119</v>
      </c>
      <c r="C233" s="261" t="s">
        <v>211</v>
      </c>
      <c r="D233" s="261" t="s">
        <v>115</v>
      </c>
      <c r="E233" s="261" t="s">
        <v>694</v>
      </c>
      <c r="F233" s="262" t="s">
        <v>746</v>
      </c>
      <c r="G233" s="262"/>
      <c r="H233" s="262" t="s">
        <v>747</v>
      </c>
      <c r="I233" s="263" t="s">
        <v>452</v>
      </c>
      <c r="J233" s="264"/>
      <c r="K233" s="272">
        <v>0.85229999999999995</v>
      </c>
      <c r="L233" s="266" t="str">
        <f>VLOOKUP(B233,QualitativeNotes!B:C,2,FALSE)</f>
        <v>N/A</v>
      </c>
      <c r="M233" s="262"/>
      <c r="N233" s="262" t="s">
        <v>747</v>
      </c>
      <c r="O233" s="263" t="s">
        <v>452</v>
      </c>
      <c r="P233" s="264"/>
      <c r="Q233" s="272">
        <v>0.85229999999999995</v>
      </c>
      <c r="R233" s="266" t="str">
        <f>VLOOKUP($B233,QualitativeNotes!B:C,2,FALSE)</f>
        <v>N/A</v>
      </c>
      <c r="S233" s="262"/>
      <c r="T233" s="262" t="s">
        <v>747</v>
      </c>
      <c r="U233" s="263" t="s">
        <v>452</v>
      </c>
      <c r="V233" s="264"/>
      <c r="W233" s="272">
        <v>0.85229999999999995</v>
      </c>
      <c r="X233" s="266" t="str">
        <f>VLOOKUP($B233,QualitativeNotes!B:C,2,FALSE)</f>
        <v>N/A</v>
      </c>
    </row>
    <row r="234" spans="1:24" ht="60">
      <c r="A234" s="259">
        <v>43921</v>
      </c>
      <c r="B234" s="260" t="s">
        <v>120</v>
      </c>
      <c r="C234" s="261" t="s">
        <v>211</v>
      </c>
      <c r="D234" s="261" t="s">
        <v>116</v>
      </c>
      <c r="E234" s="261" t="s">
        <v>694</v>
      </c>
      <c r="F234" s="262" t="s">
        <v>746</v>
      </c>
      <c r="G234" s="262"/>
      <c r="H234" s="262" t="s">
        <v>747</v>
      </c>
      <c r="I234" s="263" t="s">
        <v>452</v>
      </c>
      <c r="J234" s="264"/>
      <c r="K234" s="272">
        <v>0.85229999999999995</v>
      </c>
      <c r="L234" s="266" t="str">
        <f>VLOOKUP(B234,QualitativeNotes!B:C,2,FALSE)</f>
        <v>N/A</v>
      </c>
      <c r="M234" s="262"/>
      <c r="N234" s="262" t="s">
        <v>747</v>
      </c>
      <c r="O234" s="263" t="s">
        <v>452</v>
      </c>
      <c r="P234" s="264"/>
      <c r="Q234" s="272">
        <v>0.85229999999999995</v>
      </c>
      <c r="R234" s="266" t="str">
        <f>VLOOKUP($B234,QualitativeNotes!B:C,2,FALSE)</f>
        <v>N/A</v>
      </c>
      <c r="S234" s="262"/>
      <c r="T234" s="262" t="s">
        <v>747</v>
      </c>
      <c r="U234" s="263" t="s">
        <v>452</v>
      </c>
      <c r="V234" s="264"/>
      <c r="W234" s="272">
        <v>0.85229999999999995</v>
      </c>
      <c r="X234" s="266" t="str">
        <f>VLOOKUP($B234,QualitativeNotes!B:C,2,FALSE)</f>
        <v>N/A</v>
      </c>
    </row>
    <row r="235" spans="1:24" ht="60">
      <c r="A235" s="259">
        <v>43921</v>
      </c>
      <c r="B235" s="260" t="s">
        <v>121</v>
      </c>
      <c r="C235" s="261" t="s">
        <v>211</v>
      </c>
      <c r="D235" s="261" t="s">
        <v>117</v>
      </c>
      <c r="E235" s="261" t="s">
        <v>694</v>
      </c>
      <c r="F235" s="262" t="s">
        <v>746</v>
      </c>
      <c r="G235" s="262"/>
      <c r="H235" s="262" t="s">
        <v>747</v>
      </c>
      <c r="I235" s="263" t="s">
        <v>452</v>
      </c>
      <c r="J235" s="264"/>
      <c r="K235" s="272">
        <v>0.85229999999999995</v>
      </c>
      <c r="L235" s="266" t="str">
        <f>VLOOKUP(B235,QualitativeNotes!B:C,2,FALSE)</f>
        <v>N/A</v>
      </c>
      <c r="M235" s="262"/>
      <c r="N235" s="262" t="s">
        <v>747</v>
      </c>
      <c r="O235" s="263" t="s">
        <v>452</v>
      </c>
      <c r="P235" s="264"/>
      <c r="Q235" s="272">
        <v>0.85229999999999995</v>
      </c>
      <c r="R235" s="266" t="str">
        <f>VLOOKUP($B235,QualitativeNotes!B:C,2,FALSE)</f>
        <v>N/A</v>
      </c>
      <c r="S235" s="262"/>
      <c r="T235" s="262" t="s">
        <v>747</v>
      </c>
      <c r="U235" s="263" t="s">
        <v>452</v>
      </c>
      <c r="V235" s="264"/>
      <c r="W235" s="272">
        <v>0.85229999999999995</v>
      </c>
      <c r="X235" s="266" t="str">
        <f>VLOOKUP($B235,QualitativeNotes!B:C,2,FALSE)</f>
        <v>N/A</v>
      </c>
    </row>
    <row r="236" spans="1:24" ht="60">
      <c r="A236" s="259">
        <v>43921</v>
      </c>
      <c r="B236" s="260" t="s">
        <v>122</v>
      </c>
      <c r="C236" s="261" t="s">
        <v>211</v>
      </c>
      <c r="D236" s="261" t="s">
        <v>118</v>
      </c>
      <c r="E236" s="261" t="s">
        <v>694</v>
      </c>
      <c r="F236" s="262" t="s">
        <v>746</v>
      </c>
      <c r="G236" s="262"/>
      <c r="H236" s="262" t="s">
        <v>747</v>
      </c>
      <c r="I236" s="263" t="s">
        <v>452</v>
      </c>
      <c r="J236" s="264"/>
      <c r="K236" s="272">
        <v>0.85229999999999995</v>
      </c>
      <c r="L236" s="266" t="str">
        <f>VLOOKUP(B236,QualitativeNotes!B:C,2,FALSE)</f>
        <v>N/A</v>
      </c>
      <c r="M236" s="262"/>
      <c r="N236" s="262" t="s">
        <v>747</v>
      </c>
      <c r="O236" s="263" t="s">
        <v>452</v>
      </c>
      <c r="P236" s="264"/>
      <c r="Q236" s="272">
        <v>0.85229999999999995</v>
      </c>
      <c r="R236" s="266" t="str">
        <f>VLOOKUP($B236,QualitativeNotes!B:C,2,FALSE)</f>
        <v>N/A</v>
      </c>
      <c r="S236" s="262"/>
      <c r="T236" s="262" t="s">
        <v>747</v>
      </c>
      <c r="U236" s="263" t="s">
        <v>452</v>
      </c>
      <c r="V236" s="264"/>
      <c r="W236" s="272">
        <v>0.85229999999999995</v>
      </c>
      <c r="X236" s="266" t="str">
        <f>VLOOKUP($B236,QualitativeNotes!B:C,2,FALSE)</f>
        <v>N/A</v>
      </c>
    </row>
    <row r="237" spans="1:24">
      <c r="A237" s="259">
        <v>43921</v>
      </c>
      <c r="B237" s="260" t="s">
        <v>125</v>
      </c>
      <c r="C237" s="261" t="s">
        <v>212</v>
      </c>
      <c r="D237" s="261" t="s">
        <v>123</v>
      </c>
      <c r="E237" s="261" t="s">
        <v>489</v>
      </c>
      <c r="F237" s="262" t="s">
        <v>746</v>
      </c>
      <c r="G237" s="262"/>
      <c r="H237" s="262" t="s">
        <v>747</v>
      </c>
      <c r="I237" s="263" t="s">
        <v>452</v>
      </c>
      <c r="J237" s="264"/>
      <c r="K237" s="265">
        <v>1000000</v>
      </c>
      <c r="L237" s="266" t="str">
        <f>VLOOKUP(B237,QualitativeNotes!B:C,2,FALSE)</f>
        <v>N/A</v>
      </c>
      <c r="M237" s="262"/>
      <c r="N237" s="262" t="s">
        <v>747</v>
      </c>
      <c r="O237" s="263" t="s">
        <v>452</v>
      </c>
      <c r="P237" s="264"/>
      <c r="Q237" s="265">
        <v>1000000</v>
      </c>
      <c r="R237" s="266" t="str">
        <f>VLOOKUP($B237,QualitativeNotes!B:C,2,FALSE)</f>
        <v>N/A</v>
      </c>
      <c r="S237" s="262"/>
      <c r="T237" s="262" t="s">
        <v>747</v>
      </c>
      <c r="U237" s="263" t="s">
        <v>452</v>
      </c>
      <c r="V237" s="264"/>
      <c r="W237" s="265">
        <v>1000000</v>
      </c>
      <c r="X237" s="266" t="str">
        <f>VLOOKUP($B237,QualitativeNotes!B:C,2,FALSE)</f>
        <v>N/A</v>
      </c>
    </row>
    <row r="238" spans="1:24">
      <c r="A238" s="259">
        <v>43921</v>
      </c>
      <c r="B238" s="260" t="s">
        <v>126</v>
      </c>
      <c r="C238" s="261" t="s">
        <v>212</v>
      </c>
      <c r="D238" s="261" t="s">
        <v>124</v>
      </c>
      <c r="E238" s="261" t="s">
        <v>489</v>
      </c>
      <c r="F238" s="262" t="s">
        <v>746</v>
      </c>
      <c r="G238" s="262"/>
      <c r="H238" s="262" t="s">
        <v>747</v>
      </c>
      <c r="I238" s="263" t="s">
        <v>452</v>
      </c>
      <c r="J238" s="264"/>
      <c r="K238" s="265">
        <v>1000000</v>
      </c>
      <c r="L238" s="266" t="str">
        <f>VLOOKUP(B238,QualitativeNotes!B:C,2,FALSE)</f>
        <v>N/A</v>
      </c>
      <c r="M238" s="262"/>
      <c r="N238" s="262" t="s">
        <v>747</v>
      </c>
      <c r="O238" s="263" t="s">
        <v>452</v>
      </c>
      <c r="P238" s="264"/>
      <c r="Q238" s="265">
        <v>1000000</v>
      </c>
      <c r="R238" s="266" t="str">
        <f>VLOOKUP($B238,QualitativeNotes!B:C,2,FALSE)</f>
        <v>N/A</v>
      </c>
      <c r="S238" s="262"/>
      <c r="T238" s="262" t="s">
        <v>747</v>
      </c>
      <c r="U238" s="263" t="s">
        <v>452</v>
      </c>
      <c r="V238" s="264"/>
      <c r="W238" s="265">
        <v>1000000</v>
      </c>
      <c r="X238" s="266" t="str">
        <f>VLOOKUP($B238,QualitativeNotes!B:C,2,FALSE)</f>
        <v>N/A</v>
      </c>
    </row>
    <row r="239" spans="1:24" ht="30">
      <c r="A239" s="259">
        <v>43921</v>
      </c>
      <c r="B239" s="260" t="s">
        <v>153</v>
      </c>
      <c r="C239" s="261" t="s">
        <v>213</v>
      </c>
      <c r="D239" s="261" t="s">
        <v>146</v>
      </c>
      <c r="E239" s="261" t="s">
        <v>489</v>
      </c>
      <c r="F239" s="262" t="s">
        <v>746</v>
      </c>
      <c r="G239" s="262"/>
      <c r="H239" s="262" t="s">
        <v>747</v>
      </c>
      <c r="I239" s="263" t="s">
        <v>452</v>
      </c>
      <c r="J239" s="264"/>
      <c r="K239" s="265">
        <v>1000000</v>
      </c>
      <c r="L239" s="266" t="str">
        <f>VLOOKUP(B239,QualitativeNotes!B:C,2,FALSE)</f>
        <v>N/A</v>
      </c>
      <c r="M239" s="262"/>
      <c r="N239" s="262" t="s">
        <v>747</v>
      </c>
      <c r="O239" s="263" t="s">
        <v>452</v>
      </c>
      <c r="P239" s="264"/>
      <c r="Q239" s="265">
        <v>1000000</v>
      </c>
      <c r="R239" s="266" t="str">
        <f>VLOOKUP($B239,QualitativeNotes!B:C,2,FALSE)</f>
        <v>N/A</v>
      </c>
      <c r="S239" s="262"/>
      <c r="T239" s="262" t="s">
        <v>747</v>
      </c>
      <c r="U239" s="263" t="s">
        <v>452</v>
      </c>
      <c r="V239" s="264"/>
      <c r="W239" s="265">
        <v>1000000</v>
      </c>
      <c r="X239" s="266" t="str">
        <f>VLOOKUP($B239,QualitativeNotes!B:C,2,FALSE)</f>
        <v>N/A</v>
      </c>
    </row>
    <row r="240" spans="1:24" ht="30">
      <c r="A240" s="259">
        <v>43921</v>
      </c>
      <c r="B240" s="260" t="s">
        <v>154</v>
      </c>
      <c r="C240" s="261" t="s">
        <v>213</v>
      </c>
      <c r="D240" s="261" t="s">
        <v>147</v>
      </c>
      <c r="E240" s="261" t="s">
        <v>489</v>
      </c>
      <c r="F240" s="262" t="s">
        <v>746</v>
      </c>
      <c r="G240" s="262"/>
      <c r="H240" s="262" t="s">
        <v>747</v>
      </c>
      <c r="I240" s="263" t="s">
        <v>452</v>
      </c>
      <c r="J240" s="264"/>
      <c r="K240" s="265">
        <v>1000000</v>
      </c>
      <c r="L240" s="266" t="str">
        <f>VLOOKUP(B240,QualitativeNotes!B:C,2,FALSE)</f>
        <v>N/A</v>
      </c>
      <c r="M240" s="262"/>
      <c r="N240" s="262" t="s">
        <v>747</v>
      </c>
      <c r="O240" s="263" t="s">
        <v>452</v>
      </c>
      <c r="P240" s="264"/>
      <c r="Q240" s="265">
        <v>1000000</v>
      </c>
      <c r="R240" s="266" t="str">
        <f>VLOOKUP($B240,QualitativeNotes!B:C,2,FALSE)</f>
        <v>N/A</v>
      </c>
      <c r="S240" s="262"/>
      <c r="T240" s="262" t="s">
        <v>747</v>
      </c>
      <c r="U240" s="263" t="s">
        <v>452</v>
      </c>
      <c r="V240" s="264"/>
      <c r="W240" s="265">
        <v>1000000</v>
      </c>
      <c r="X240" s="266" t="str">
        <f>VLOOKUP($B240,QualitativeNotes!B:C,2,FALSE)</f>
        <v>N/A</v>
      </c>
    </row>
    <row r="241" spans="1:24" ht="30">
      <c r="A241" s="259">
        <v>43921</v>
      </c>
      <c r="B241" s="260" t="s">
        <v>155</v>
      </c>
      <c r="C241" s="261" t="s">
        <v>213</v>
      </c>
      <c r="D241" s="261" t="s">
        <v>148</v>
      </c>
      <c r="E241" s="261" t="s">
        <v>489</v>
      </c>
      <c r="F241" s="262" t="s">
        <v>746</v>
      </c>
      <c r="G241" s="262"/>
      <c r="H241" s="262" t="s">
        <v>747</v>
      </c>
      <c r="I241" s="263" t="s">
        <v>452</v>
      </c>
      <c r="J241" s="264"/>
      <c r="K241" s="265">
        <v>1000000</v>
      </c>
      <c r="L241" s="266" t="str">
        <f>VLOOKUP(B241,QualitativeNotes!B:C,2,FALSE)</f>
        <v>N/A</v>
      </c>
      <c r="M241" s="262"/>
      <c r="N241" s="262" t="s">
        <v>747</v>
      </c>
      <c r="O241" s="263" t="s">
        <v>452</v>
      </c>
      <c r="P241" s="264"/>
      <c r="Q241" s="265">
        <v>1000000</v>
      </c>
      <c r="R241" s="266" t="str">
        <f>VLOOKUP($B241,QualitativeNotes!B:C,2,FALSE)</f>
        <v>N/A</v>
      </c>
      <c r="S241" s="262"/>
      <c r="T241" s="262" t="s">
        <v>747</v>
      </c>
      <c r="U241" s="263" t="s">
        <v>452</v>
      </c>
      <c r="V241" s="264"/>
      <c r="W241" s="265">
        <v>1000000</v>
      </c>
      <c r="X241" s="266" t="str">
        <f>VLOOKUP($B241,QualitativeNotes!B:C,2,FALSE)</f>
        <v>N/A</v>
      </c>
    </row>
    <row r="242" spans="1:24" ht="30">
      <c r="A242" s="259">
        <v>43921</v>
      </c>
      <c r="B242" s="260" t="s">
        <v>156</v>
      </c>
      <c r="C242" s="261" t="s">
        <v>213</v>
      </c>
      <c r="D242" s="261" t="s">
        <v>149</v>
      </c>
      <c r="E242" s="261" t="s">
        <v>489</v>
      </c>
      <c r="F242" s="262" t="s">
        <v>746</v>
      </c>
      <c r="G242" s="262"/>
      <c r="H242" s="262" t="s">
        <v>747</v>
      </c>
      <c r="I242" s="263" t="s">
        <v>452</v>
      </c>
      <c r="J242" s="264"/>
      <c r="K242" s="265">
        <v>1000000</v>
      </c>
      <c r="L242" s="266" t="str">
        <f>VLOOKUP(B242,QualitativeNotes!B:C,2,FALSE)</f>
        <v>N/A</v>
      </c>
      <c r="M242" s="262"/>
      <c r="N242" s="262" t="s">
        <v>747</v>
      </c>
      <c r="O242" s="263" t="s">
        <v>452</v>
      </c>
      <c r="P242" s="264"/>
      <c r="Q242" s="265">
        <v>1000000</v>
      </c>
      <c r="R242" s="266" t="str">
        <f>VLOOKUP($B242,QualitativeNotes!B:C,2,FALSE)</f>
        <v>N/A</v>
      </c>
      <c r="S242" s="262"/>
      <c r="T242" s="262" t="s">
        <v>747</v>
      </c>
      <c r="U242" s="263" t="s">
        <v>452</v>
      </c>
      <c r="V242" s="264"/>
      <c r="W242" s="265">
        <v>1000000</v>
      </c>
      <c r="X242" s="266" t="str">
        <f>VLOOKUP($B242,QualitativeNotes!B:C,2,FALSE)</f>
        <v>N/A</v>
      </c>
    </row>
    <row r="243" spans="1:24" ht="30">
      <c r="A243" s="259">
        <v>43921</v>
      </c>
      <c r="B243" s="260" t="s">
        <v>157</v>
      </c>
      <c r="C243" s="261" t="s">
        <v>213</v>
      </c>
      <c r="D243" s="261" t="s">
        <v>150</v>
      </c>
      <c r="E243" s="261" t="s">
        <v>489</v>
      </c>
      <c r="F243" s="262" t="s">
        <v>746</v>
      </c>
      <c r="G243" s="262"/>
      <c r="H243" s="262" t="s">
        <v>747</v>
      </c>
      <c r="I243" s="263" t="s">
        <v>452</v>
      </c>
      <c r="J243" s="264"/>
      <c r="K243" s="265">
        <v>1000000</v>
      </c>
      <c r="L243" s="266" t="str">
        <f>VLOOKUP(B243,QualitativeNotes!B:C,2,FALSE)</f>
        <v>N/A</v>
      </c>
      <c r="M243" s="262"/>
      <c r="N243" s="262" t="s">
        <v>747</v>
      </c>
      <c r="O243" s="263" t="s">
        <v>452</v>
      </c>
      <c r="P243" s="264"/>
      <c r="Q243" s="265">
        <v>1000000</v>
      </c>
      <c r="R243" s="266" t="str">
        <f>VLOOKUP($B243,QualitativeNotes!B:C,2,FALSE)</f>
        <v>N/A</v>
      </c>
      <c r="S243" s="262"/>
      <c r="T243" s="262" t="s">
        <v>747</v>
      </c>
      <c r="U243" s="263" t="s">
        <v>452</v>
      </c>
      <c r="V243" s="264"/>
      <c r="W243" s="265">
        <v>1000000</v>
      </c>
      <c r="X243" s="266" t="str">
        <f>VLOOKUP($B243,QualitativeNotes!B:C,2,FALSE)</f>
        <v>N/A</v>
      </c>
    </row>
    <row r="244" spans="1:24" ht="45">
      <c r="A244" s="259">
        <v>43921</v>
      </c>
      <c r="B244" s="260" t="s">
        <v>158</v>
      </c>
      <c r="C244" s="261" t="s">
        <v>213</v>
      </c>
      <c r="D244" s="261" t="s">
        <v>151</v>
      </c>
      <c r="E244" s="261" t="s">
        <v>417</v>
      </c>
      <c r="F244" s="262" t="s">
        <v>746</v>
      </c>
      <c r="G244" s="262"/>
      <c r="H244" s="262" t="s">
        <v>747</v>
      </c>
      <c r="I244" s="263" t="s">
        <v>452</v>
      </c>
      <c r="J244" s="264"/>
      <c r="K244" s="268" t="s">
        <v>782</v>
      </c>
      <c r="L244" s="266" t="str">
        <f>VLOOKUP(B244,QualitativeNotes!B:C,2,FALSE)</f>
        <v>N/A</v>
      </c>
      <c r="M244" s="262"/>
      <c r="N244" s="262" t="s">
        <v>747</v>
      </c>
      <c r="O244" s="263" t="s">
        <v>452</v>
      </c>
      <c r="P244" s="264"/>
      <c r="Q244" s="268" t="s">
        <v>782</v>
      </c>
      <c r="R244" s="266" t="str">
        <f>VLOOKUP($B244,QualitativeNotes!B:C,2,FALSE)</f>
        <v>N/A</v>
      </c>
      <c r="S244" s="262"/>
      <c r="T244" s="262" t="s">
        <v>747</v>
      </c>
      <c r="U244" s="263" t="s">
        <v>452</v>
      </c>
      <c r="V244" s="264"/>
      <c r="W244" s="268" t="s">
        <v>782</v>
      </c>
      <c r="X244" s="266" t="str">
        <f>VLOOKUP($B244,QualitativeNotes!B:C,2,FALSE)</f>
        <v>N/A</v>
      </c>
    </row>
    <row r="245" spans="1:24" ht="30">
      <c r="A245" s="259">
        <v>43921</v>
      </c>
      <c r="B245" s="260" t="s">
        <v>159</v>
      </c>
      <c r="C245" s="261" t="s">
        <v>213</v>
      </c>
      <c r="D245" s="261" t="s">
        <v>152</v>
      </c>
      <c r="E245" s="261" t="s">
        <v>417</v>
      </c>
      <c r="F245" s="262" t="s">
        <v>746</v>
      </c>
      <c r="G245" s="262"/>
      <c r="H245" s="262" t="s">
        <v>747</v>
      </c>
      <c r="I245" s="263" t="s">
        <v>452</v>
      </c>
      <c r="J245" s="264"/>
      <c r="K245" s="268" t="s">
        <v>781</v>
      </c>
      <c r="L245" s="266" t="str">
        <f>VLOOKUP(B245,QualitativeNotes!B:C,2,FALSE)</f>
        <v>N/A</v>
      </c>
      <c r="M245" s="262"/>
      <c r="N245" s="262" t="s">
        <v>747</v>
      </c>
      <c r="O245" s="263" t="s">
        <v>452</v>
      </c>
      <c r="P245" s="264"/>
      <c r="Q245" s="268" t="s">
        <v>781</v>
      </c>
      <c r="R245" s="266" t="str">
        <f>VLOOKUP($B245,QualitativeNotes!B:C,2,FALSE)</f>
        <v>N/A</v>
      </c>
      <c r="S245" s="262"/>
      <c r="T245" s="262" t="s">
        <v>747</v>
      </c>
      <c r="U245" s="263" t="s">
        <v>452</v>
      </c>
      <c r="V245" s="264"/>
      <c r="W245" s="268" t="s">
        <v>781</v>
      </c>
      <c r="X245" s="266" t="str">
        <f>VLOOKUP($B245,QualitativeNotes!B:C,2,FALSE)</f>
        <v>N/A</v>
      </c>
    </row>
    <row r="246" spans="1:24" ht="30">
      <c r="A246" s="259">
        <v>43921</v>
      </c>
      <c r="B246" s="260" t="s">
        <v>162</v>
      </c>
      <c r="C246" s="261" t="s">
        <v>214</v>
      </c>
      <c r="D246" s="261" t="s">
        <v>160</v>
      </c>
      <c r="E246" s="261" t="s">
        <v>694</v>
      </c>
      <c r="F246" s="262" t="s">
        <v>746</v>
      </c>
      <c r="G246" s="262"/>
      <c r="H246" s="262" t="s">
        <v>747</v>
      </c>
      <c r="I246" s="263" t="s">
        <v>452</v>
      </c>
      <c r="J246" s="264"/>
      <c r="K246" s="272">
        <v>0.33333000000000002</v>
      </c>
      <c r="L246" s="266" t="str">
        <f>VLOOKUP(B246,QualitativeNotes!B:C,2,FALSE)</f>
        <v>N/A</v>
      </c>
      <c r="M246" s="262"/>
      <c r="N246" s="262" t="s">
        <v>747</v>
      </c>
      <c r="O246" s="263" t="s">
        <v>452</v>
      </c>
      <c r="P246" s="264"/>
      <c r="Q246" s="272">
        <v>0.33333000000000002</v>
      </c>
      <c r="R246" s="266" t="str">
        <f>VLOOKUP($B246,QualitativeNotes!B:C,2,FALSE)</f>
        <v>N/A</v>
      </c>
      <c r="S246" s="262"/>
      <c r="T246" s="262" t="s">
        <v>747</v>
      </c>
      <c r="U246" s="263" t="s">
        <v>452</v>
      </c>
      <c r="V246" s="264"/>
      <c r="W246" s="272">
        <v>0.33333000000000002</v>
      </c>
      <c r="X246" s="266" t="str">
        <f>VLOOKUP($B246,QualitativeNotes!B:C,2,FALSE)</f>
        <v>N/A</v>
      </c>
    </row>
    <row r="247" spans="1:24" ht="45">
      <c r="A247" s="259">
        <v>43921</v>
      </c>
      <c r="B247" s="260" t="s">
        <v>163</v>
      </c>
      <c r="C247" s="261" t="s">
        <v>214</v>
      </c>
      <c r="D247" s="261" t="s">
        <v>161</v>
      </c>
      <c r="E247" s="261" t="s">
        <v>694</v>
      </c>
      <c r="F247" s="262" t="s">
        <v>746</v>
      </c>
      <c r="G247" s="262"/>
      <c r="H247" s="262" t="s">
        <v>747</v>
      </c>
      <c r="I247" s="263" t="s">
        <v>452</v>
      </c>
      <c r="J247" s="264"/>
      <c r="K247" s="272">
        <v>0.33333000000000002</v>
      </c>
      <c r="L247" s="266" t="str">
        <f>VLOOKUP(B247,QualitativeNotes!B:C,2,FALSE)</f>
        <v>N/A</v>
      </c>
      <c r="M247" s="262"/>
      <c r="N247" s="262" t="s">
        <v>747</v>
      </c>
      <c r="O247" s="263" t="s">
        <v>452</v>
      </c>
      <c r="P247" s="264"/>
      <c r="Q247" s="272">
        <v>0.33333000000000002</v>
      </c>
      <c r="R247" s="266" t="str">
        <f>VLOOKUP($B247,QualitativeNotes!B:C,2,FALSE)</f>
        <v>N/A</v>
      </c>
      <c r="S247" s="262"/>
      <c r="T247" s="262" t="s">
        <v>747</v>
      </c>
      <c r="U247" s="263" t="s">
        <v>452</v>
      </c>
      <c r="V247" s="264"/>
      <c r="W247" s="272">
        <v>0.33333000000000002</v>
      </c>
      <c r="X247" s="266" t="str">
        <f>VLOOKUP($B247,QualitativeNotes!B:C,2,FALSE)</f>
        <v>N/A</v>
      </c>
    </row>
    <row r="248" spans="1:24" ht="90">
      <c r="A248" s="259">
        <v>43921</v>
      </c>
      <c r="B248" s="260" t="s">
        <v>130</v>
      </c>
      <c r="C248" s="261" t="s">
        <v>215</v>
      </c>
      <c r="D248" s="261" t="s">
        <v>127</v>
      </c>
      <c r="E248" s="261" t="s">
        <v>489</v>
      </c>
      <c r="F248" s="262" t="s">
        <v>746</v>
      </c>
      <c r="G248" s="262"/>
      <c r="H248" s="262" t="s">
        <v>747</v>
      </c>
      <c r="I248" s="263" t="s">
        <v>452</v>
      </c>
      <c r="J248" s="264"/>
      <c r="K248" s="265">
        <v>1000000</v>
      </c>
      <c r="L248" s="266" t="str">
        <f>VLOOKUP(B248,QualitativeNotes!B:C,2,FALSE)</f>
        <v>N/A</v>
      </c>
      <c r="M248" s="262"/>
      <c r="N248" s="262" t="s">
        <v>747</v>
      </c>
      <c r="O248" s="263" t="s">
        <v>452</v>
      </c>
      <c r="P248" s="264"/>
      <c r="Q248" s="265">
        <v>1000000</v>
      </c>
      <c r="R248" s="266" t="str">
        <f>VLOOKUP($B248,QualitativeNotes!B:C,2,FALSE)</f>
        <v>N/A</v>
      </c>
      <c r="S248" s="262"/>
      <c r="T248" s="262" t="s">
        <v>747</v>
      </c>
      <c r="U248" s="263" t="s">
        <v>452</v>
      </c>
      <c r="V248" s="264"/>
      <c r="W248" s="265">
        <v>1000000</v>
      </c>
      <c r="X248" s="266" t="str">
        <f>VLOOKUP($B248,QualitativeNotes!B:C,2,FALSE)</f>
        <v>N/A</v>
      </c>
    </row>
    <row r="249" spans="1:24" ht="90">
      <c r="A249" s="259">
        <v>43921</v>
      </c>
      <c r="B249" s="260" t="s">
        <v>129</v>
      </c>
      <c r="C249" s="261" t="s">
        <v>215</v>
      </c>
      <c r="D249" s="261" t="s">
        <v>128</v>
      </c>
      <c r="E249" s="261" t="s">
        <v>489</v>
      </c>
      <c r="F249" s="262" t="s">
        <v>746</v>
      </c>
      <c r="G249" s="262"/>
      <c r="H249" s="262" t="s">
        <v>747</v>
      </c>
      <c r="I249" s="263" t="s">
        <v>452</v>
      </c>
      <c r="J249" s="264"/>
      <c r="K249" s="265">
        <v>1000000</v>
      </c>
      <c r="L249" s="266" t="str">
        <f>VLOOKUP(B249,QualitativeNotes!B:C,2,FALSE)</f>
        <v>N/A</v>
      </c>
      <c r="M249" s="262"/>
      <c r="N249" s="262" t="s">
        <v>747</v>
      </c>
      <c r="O249" s="263" t="s">
        <v>452</v>
      </c>
      <c r="P249" s="264"/>
      <c r="Q249" s="265">
        <v>1000000</v>
      </c>
      <c r="R249" s="266" t="str">
        <f>VLOOKUP($B249,QualitativeNotes!B:C,2,FALSE)</f>
        <v>N/A</v>
      </c>
      <c r="S249" s="262"/>
      <c r="T249" s="262" t="s">
        <v>747</v>
      </c>
      <c r="U249" s="263" t="s">
        <v>452</v>
      </c>
      <c r="V249" s="264"/>
      <c r="W249" s="265">
        <v>1000000</v>
      </c>
      <c r="X249" s="266" t="str">
        <f>VLOOKUP($B249,QualitativeNotes!B:C,2,FALSE)</f>
        <v>N/A</v>
      </c>
    </row>
    <row r="250" spans="1:24" ht="60">
      <c r="A250" s="259">
        <v>43921</v>
      </c>
      <c r="B250" s="260" t="s">
        <v>164</v>
      </c>
      <c r="C250" s="261" t="s">
        <v>217</v>
      </c>
      <c r="D250" s="261" t="s">
        <v>259</v>
      </c>
      <c r="E250" s="261" t="s">
        <v>694</v>
      </c>
      <c r="F250" s="262" t="s">
        <v>746</v>
      </c>
      <c r="G250" s="262"/>
      <c r="H250" s="262" t="s">
        <v>747</v>
      </c>
      <c r="I250" s="263" t="s">
        <v>452</v>
      </c>
      <c r="J250" s="264"/>
      <c r="K250" s="272">
        <v>0.33329999999999999</v>
      </c>
      <c r="L250" s="266" t="str">
        <f>VLOOKUP(B250,QualitativeNotes!B:C,2,FALSE)</f>
        <v>N/A</v>
      </c>
      <c r="M250" s="262"/>
      <c r="N250" s="262" t="s">
        <v>747</v>
      </c>
      <c r="O250" s="263" t="s">
        <v>452</v>
      </c>
      <c r="P250" s="264"/>
      <c r="Q250" s="272">
        <v>0.33329999999999999</v>
      </c>
      <c r="R250" s="266" t="str">
        <f>VLOOKUP($B250,QualitativeNotes!B:C,2,FALSE)</f>
        <v>N/A</v>
      </c>
      <c r="S250" s="262"/>
      <c r="T250" s="262" t="s">
        <v>747</v>
      </c>
      <c r="U250" s="263" t="s">
        <v>452</v>
      </c>
      <c r="V250" s="264"/>
      <c r="W250" s="272">
        <v>0.33329999999999999</v>
      </c>
      <c r="X250" s="266" t="str">
        <f>VLOOKUP($B250,QualitativeNotes!B:C,2,FALSE)</f>
        <v>N/A</v>
      </c>
    </row>
    <row r="251" spans="1:24" ht="60">
      <c r="A251" s="259">
        <v>43921</v>
      </c>
      <c r="B251" s="260" t="s">
        <v>165</v>
      </c>
      <c r="C251" s="261" t="s">
        <v>217</v>
      </c>
      <c r="D251" s="261" t="s">
        <v>246</v>
      </c>
      <c r="E251" s="261" t="s">
        <v>694</v>
      </c>
      <c r="F251" s="262" t="s">
        <v>746</v>
      </c>
      <c r="G251" s="262"/>
      <c r="H251" s="262" t="s">
        <v>747</v>
      </c>
      <c r="I251" s="263" t="s">
        <v>452</v>
      </c>
      <c r="J251" s="264"/>
      <c r="K251" s="272">
        <v>0.33329999999999999</v>
      </c>
      <c r="L251" s="266" t="str">
        <f>VLOOKUP(B251,QualitativeNotes!B:C,2,FALSE)</f>
        <v>N/A</v>
      </c>
      <c r="M251" s="262"/>
      <c r="N251" s="262" t="s">
        <v>747</v>
      </c>
      <c r="O251" s="263" t="s">
        <v>452</v>
      </c>
      <c r="P251" s="264"/>
      <c r="Q251" s="272">
        <v>0.33329999999999999</v>
      </c>
      <c r="R251" s="266" t="str">
        <f>VLOOKUP($B251,QualitativeNotes!B:C,2,FALSE)</f>
        <v>N/A</v>
      </c>
      <c r="S251" s="262"/>
      <c r="T251" s="262" t="s">
        <v>747</v>
      </c>
      <c r="U251" s="263" t="s">
        <v>452</v>
      </c>
      <c r="V251" s="264"/>
      <c r="W251" s="272">
        <v>0.33329999999999999</v>
      </c>
      <c r="X251" s="266" t="str">
        <f>VLOOKUP($B251,QualitativeNotes!B:C,2,FALSE)</f>
        <v>N/A</v>
      </c>
    </row>
    <row r="252" spans="1:24" ht="60">
      <c r="A252" s="259">
        <v>43921</v>
      </c>
      <c r="B252" s="260" t="s">
        <v>166</v>
      </c>
      <c r="C252" s="261" t="s">
        <v>217</v>
      </c>
      <c r="D252" s="261" t="s">
        <v>260</v>
      </c>
      <c r="E252" s="261" t="s">
        <v>694</v>
      </c>
      <c r="F252" s="262" t="s">
        <v>746</v>
      </c>
      <c r="G252" s="262"/>
      <c r="H252" s="262" t="s">
        <v>747</v>
      </c>
      <c r="I252" s="263" t="s">
        <v>452</v>
      </c>
      <c r="J252" s="264"/>
      <c r="K252" s="272">
        <v>0.33329999999999999</v>
      </c>
      <c r="L252" s="266" t="str">
        <f>VLOOKUP(B252,QualitativeNotes!B:C,2,FALSE)</f>
        <v>N/A</v>
      </c>
      <c r="M252" s="262"/>
      <c r="N252" s="262" t="s">
        <v>747</v>
      </c>
      <c r="O252" s="263" t="s">
        <v>452</v>
      </c>
      <c r="P252" s="264"/>
      <c r="Q252" s="272">
        <v>0.33329999999999999</v>
      </c>
      <c r="R252" s="266" t="str">
        <f>VLOOKUP($B252,QualitativeNotes!B:C,2,FALSE)</f>
        <v>N/A</v>
      </c>
      <c r="S252" s="262"/>
      <c r="T252" s="262" t="s">
        <v>747</v>
      </c>
      <c r="U252" s="263" t="s">
        <v>452</v>
      </c>
      <c r="V252" s="264"/>
      <c r="W252" s="272">
        <v>0.33329999999999999</v>
      </c>
      <c r="X252" s="266" t="str">
        <f>VLOOKUP($B252,QualitativeNotes!B:C,2,FALSE)</f>
        <v>N/A</v>
      </c>
    </row>
    <row r="253" spans="1:24" ht="60">
      <c r="A253" s="259">
        <v>43921</v>
      </c>
      <c r="B253" s="260" t="s">
        <v>167</v>
      </c>
      <c r="C253" s="261" t="s">
        <v>217</v>
      </c>
      <c r="D253" s="261" t="s">
        <v>261</v>
      </c>
      <c r="E253" s="261" t="s">
        <v>694</v>
      </c>
      <c r="F253" s="262" t="s">
        <v>746</v>
      </c>
      <c r="G253" s="262"/>
      <c r="H253" s="262" t="s">
        <v>747</v>
      </c>
      <c r="I253" s="263" t="s">
        <v>452</v>
      </c>
      <c r="J253" s="264"/>
      <c r="K253" s="272">
        <v>0.33329999999999999</v>
      </c>
      <c r="L253" s="266" t="str">
        <f>VLOOKUP(B253,QualitativeNotes!B:C,2,FALSE)</f>
        <v>N/A</v>
      </c>
      <c r="M253" s="262"/>
      <c r="N253" s="262" t="s">
        <v>747</v>
      </c>
      <c r="O253" s="263" t="s">
        <v>452</v>
      </c>
      <c r="P253" s="264"/>
      <c r="Q253" s="272">
        <v>0.33329999999999999</v>
      </c>
      <c r="R253" s="266" t="str">
        <f>VLOOKUP($B253,QualitativeNotes!B:C,2,FALSE)</f>
        <v>N/A</v>
      </c>
      <c r="S253" s="262"/>
      <c r="T253" s="262" t="s">
        <v>747</v>
      </c>
      <c r="U253" s="263" t="s">
        <v>452</v>
      </c>
      <c r="V253" s="264"/>
      <c r="W253" s="272">
        <v>0.33329999999999999</v>
      </c>
      <c r="X253" s="266" t="str">
        <f>VLOOKUP($B253,QualitativeNotes!B:C,2,FALSE)</f>
        <v>N/A</v>
      </c>
    </row>
    <row r="254" spans="1:24" ht="60">
      <c r="A254" s="259">
        <v>43921</v>
      </c>
      <c r="B254" s="260" t="s">
        <v>168</v>
      </c>
      <c r="C254" s="261" t="s">
        <v>217</v>
      </c>
      <c r="D254" s="261" t="s">
        <v>262</v>
      </c>
      <c r="E254" s="261" t="s">
        <v>694</v>
      </c>
      <c r="F254" s="262" t="s">
        <v>746</v>
      </c>
      <c r="G254" s="262"/>
      <c r="H254" s="262" t="s">
        <v>747</v>
      </c>
      <c r="I254" s="263" t="s">
        <v>452</v>
      </c>
      <c r="J254" s="264"/>
      <c r="K254" s="272">
        <v>0.33329999999999999</v>
      </c>
      <c r="L254" s="266" t="str">
        <f>VLOOKUP(B254,QualitativeNotes!B:C,2,FALSE)</f>
        <v>N/A</v>
      </c>
      <c r="M254" s="262"/>
      <c r="N254" s="262" t="s">
        <v>747</v>
      </c>
      <c r="O254" s="263" t="s">
        <v>452</v>
      </c>
      <c r="P254" s="264"/>
      <c r="Q254" s="272">
        <v>0.33329999999999999</v>
      </c>
      <c r="R254" s="266" t="str">
        <f>VLOOKUP($B254,QualitativeNotes!B:C,2,FALSE)</f>
        <v>N/A</v>
      </c>
      <c r="S254" s="262"/>
      <c r="T254" s="262" t="s">
        <v>747</v>
      </c>
      <c r="U254" s="263" t="s">
        <v>452</v>
      </c>
      <c r="V254" s="264"/>
      <c r="W254" s="272">
        <v>0.33329999999999999</v>
      </c>
      <c r="X254" s="266" t="str">
        <f>VLOOKUP($B254,QualitativeNotes!B:C,2,FALSE)</f>
        <v>N/A</v>
      </c>
    </row>
    <row r="255" spans="1:24" ht="60">
      <c r="A255" s="259">
        <v>43921</v>
      </c>
      <c r="B255" s="260" t="s">
        <v>169</v>
      </c>
      <c r="C255" s="261" t="s">
        <v>217</v>
      </c>
      <c r="D255" s="261" t="s">
        <v>263</v>
      </c>
      <c r="E255" s="261" t="s">
        <v>694</v>
      </c>
      <c r="F255" s="262" t="s">
        <v>746</v>
      </c>
      <c r="G255" s="262"/>
      <c r="H255" s="262" t="s">
        <v>747</v>
      </c>
      <c r="I255" s="263" t="s">
        <v>452</v>
      </c>
      <c r="J255" s="264"/>
      <c r="K255" s="272">
        <v>0.33329999999999999</v>
      </c>
      <c r="L255" s="266" t="str">
        <f>VLOOKUP(B255,QualitativeNotes!B:C,2,FALSE)</f>
        <v>N/A</v>
      </c>
      <c r="M255" s="262"/>
      <c r="N255" s="262" t="s">
        <v>747</v>
      </c>
      <c r="O255" s="263" t="s">
        <v>452</v>
      </c>
      <c r="P255" s="264"/>
      <c r="Q255" s="272">
        <v>0.33329999999999999</v>
      </c>
      <c r="R255" s="266" t="str">
        <f>VLOOKUP($B255,QualitativeNotes!B:C,2,FALSE)</f>
        <v>N/A</v>
      </c>
      <c r="S255" s="262"/>
      <c r="T255" s="262" t="s">
        <v>747</v>
      </c>
      <c r="U255" s="263" t="s">
        <v>452</v>
      </c>
      <c r="V255" s="264"/>
      <c r="W255" s="272">
        <v>0.33329999999999999</v>
      </c>
      <c r="X255" s="266" t="str">
        <f>VLOOKUP($B255,QualitativeNotes!B:C,2,FALSE)</f>
        <v>N/A</v>
      </c>
    </row>
    <row r="256" spans="1:24" ht="60">
      <c r="A256" s="259">
        <v>43921</v>
      </c>
      <c r="B256" s="260" t="s">
        <v>170</v>
      </c>
      <c r="C256" s="261" t="s">
        <v>217</v>
      </c>
      <c r="D256" s="261" t="s">
        <v>264</v>
      </c>
      <c r="E256" s="261" t="s">
        <v>694</v>
      </c>
      <c r="F256" s="262" t="s">
        <v>746</v>
      </c>
      <c r="G256" s="262"/>
      <c r="H256" s="262" t="s">
        <v>747</v>
      </c>
      <c r="I256" s="263" t="s">
        <v>452</v>
      </c>
      <c r="J256" s="264"/>
      <c r="K256" s="272">
        <v>0.33329999999999999</v>
      </c>
      <c r="L256" s="266" t="str">
        <f>VLOOKUP(B256,QualitativeNotes!B:C,2,FALSE)</f>
        <v>N/A</v>
      </c>
      <c r="M256" s="262"/>
      <c r="N256" s="262" t="s">
        <v>747</v>
      </c>
      <c r="O256" s="263" t="s">
        <v>452</v>
      </c>
      <c r="P256" s="264"/>
      <c r="Q256" s="272">
        <v>0.33329999999999999</v>
      </c>
      <c r="R256" s="266" t="str">
        <f>VLOOKUP($B256,QualitativeNotes!B:C,2,FALSE)</f>
        <v>N/A</v>
      </c>
      <c r="S256" s="262"/>
      <c r="T256" s="262" t="s">
        <v>747</v>
      </c>
      <c r="U256" s="263" t="s">
        <v>452</v>
      </c>
      <c r="V256" s="264"/>
      <c r="W256" s="272">
        <v>0.33329999999999999</v>
      </c>
      <c r="X256" s="266" t="str">
        <f>VLOOKUP($B256,QualitativeNotes!B:C,2,FALSE)</f>
        <v>N/A</v>
      </c>
    </row>
    <row r="257" spans="1:24" ht="75">
      <c r="A257" s="259">
        <v>43921</v>
      </c>
      <c r="B257" s="260" t="s">
        <v>296</v>
      </c>
      <c r="C257" s="261" t="s">
        <v>217</v>
      </c>
      <c r="D257" s="261" t="s">
        <v>375</v>
      </c>
      <c r="E257" s="261" t="s">
        <v>694</v>
      </c>
      <c r="F257" s="262" t="s">
        <v>746</v>
      </c>
      <c r="G257" s="262"/>
      <c r="H257" s="262" t="s">
        <v>747</v>
      </c>
      <c r="I257" s="263" t="s">
        <v>452</v>
      </c>
      <c r="J257" s="264" t="s">
        <v>783</v>
      </c>
      <c r="K257" s="272">
        <v>0.7</v>
      </c>
      <c r="L257" s="266" t="str">
        <f>VLOOKUP(B257,QualitativeNotes!B:C,2,FALSE)</f>
        <v>N/A</v>
      </c>
      <c r="M257" s="262"/>
      <c r="N257" s="262" t="s">
        <v>747</v>
      </c>
      <c r="O257" s="263" t="s">
        <v>452</v>
      </c>
      <c r="P257" s="264" t="s">
        <v>783</v>
      </c>
      <c r="Q257" s="272">
        <v>0.7</v>
      </c>
      <c r="R257" s="266" t="str">
        <f>VLOOKUP($B257,QualitativeNotes!B:C,2,FALSE)</f>
        <v>N/A</v>
      </c>
      <c r="S257" s="262"/>
      <c r="T257" s="262" t="s">
        <v>747</v>
      </c>
      <c r="U257" s="263" t="s">
        <v>452</v>
      </c>
      <c r="V257" s="264" t="s">
        <v>783</v>
      </c>
      <c r="W257" s="272">
        <v>0.7</v>
      </c>
      <c r="X257" s="266" t="str">
        <f>VLOOKUP($B257,QualitativeNotes!B:C,2,FALSE)</f>
        <v>N/A</v>
      </c>
    </row>
    <row r="258" spans="1:24" ht="75">
      <c r="A258" s="259">
        <v>43921</v>
      </c>
      <c r="B258" s="260" t="s">
        <v>296</v>
      </c>
      <c r="C258" s="261" t="s">
        <v>217</v>
      </c>
      <c r="D258" s="261" t="s">
        <v>375</v>
      </c>
      <c r="E258" s="261" t="s">
        <v>694</v>
      </c>
      <c r="F258" s="262" t="s">
        <v>746</v>
      </c>
      <c r="G258" s="262"/>
      <c r="H258" s="262" t="s">
        <v>747</v>
      </c>
      <c r="I258" s="263" t="s">
        <v>452</v>
      </c>
      <c r="J258" s="264" t="s">
        <v>784</v>
      </c>
      <c r="K258" s="272">
        <v>0.7</v>
      </c>
      <c r="L258" s="266" t="str">
        <f>VLOOKUP(B258,QualitativeNotes!B:C,2,FALSE)</f>
        <v>N/A</v>
      </c>
      <c r="M258" s="262"/>
      <c r="N258" s="262" t="s">
        <v>747</v>
      </c>
      <c r="O258" s="263" t="s">
        <v>452</v>
      </c>
      <c r="P258" s="264" t="s">
        <v>784</v>
      </c>
      <c r="Q258" s="272">
        <v>0.7</v>
      </c>
      <c r="R258" s="266" t="str">
        <f>VLOOKUP($B258,QualitativeNotes!B:C,2,FALSE)</f>
        <v>N/A</v>
      </c>
      <c r="S258" s="262"/>
      <c r="T258" s="262" t="s">
        <v>747</v>
      </c>
      <c r="U258" s="263" t="s">
        <v>452</v>
      </c>
      <c r="V258" s="264" t="s">
        <v>784</v>
      </c>
      <c r="W258" s="272">
        <v>0.7</v>
      </c>
      <c r="X258" s="266" t="str">
        <f>VLOOKUP($B258,QualitativeNotes!B:C,2,FALSE)</f>
        <v>N/A</v>
      </c>
    </row>
    <row r="259" spans="1:24" ht="75">
      <c r="A259" s="259">
        <v>43921</v>
      </c>
      <c r="B259" s="260" t="s">
        <v>296</v>
      </c>
      <c r="C259" s="261" t="s">
        <v>217</v>
      </c>
      <c r="D259" s="261" t="s">
        <v>375</v>
      </c>
      <c r="E259" s="261" t="s">
        <v>694</v>
      </c>
      <c r="F259" s="262" t="s">
        <v>746</v>
      </c>
      <c r="G259" s="262"/>
      <c r="H259" s="262" t="s">
        <v>747</v>
      </c>
      <c r="I259" s="263" t="s">
        <v>452</v>
      </c>
      <c r="J259" s="264" t="s">
        <v>785</v>
      </c>
      <c r="K259" s="272">
        <v>0.7</v>
      </c>
      <c r="L259" s="266" t="str">
        <f>VLOOKUP(B259,QualitativeNotes!B:C,2,FALSE)</f>
        <v>N/A</v>
      </c>
      <c r="M259" s="262"/>
      <c r="N259" s="262" t="s">
        <v>747</v>
      </c>
      <c r="O259" s="263" t="s">
        <v>452</v>
      </c>
      <c r="P259" s="264" t="s">
        <v>785</v>
      </c>
      <c r="Q259" s="272">
        <v>0.7</v>
      </c>
      <c r="R259" s="266" t="str">
        <f>VLOOKUP($B259,QualitativeNotes!B:C,2,FALSE)</f>
        <v>N/A</v>
      </c>
      <c r="S259" s="262"/>
      <c r="T259" s="262" t="s">
        <v>747</v>
      </c>
      <c r="U259" s="263" t="s">
        <v>452</v>
      </c>
      <c r="V259" s="264" t="s">
        <v>785</v>
      </c>
      <c r="W259" s="272">
        <v>0.7</v>
      </c>
      <c r="X259" s="266" t="str">
        <f>VLOOKUP($B259,QualitativeNotes!B:C,2,FALSE)</f>
        <v>N/A</v>
      </c>
    </row>
    <row r="260" spans="1:24" ht="60">
      <c r="A260" s="259">
        <v>43921</v>
      </c>
      <c r="B260" s="260" t="s">
        <v>171</v>
      </c>
      <c r="C260" s="261" t="s">
        <v>217</v>
      </c>
      <c r="D260" s="261" t="s">
        <v>265</v>
      </c>
      <c r="E260" s="261" t="s">
        <v>482</v>
      </c>
      <c r="F260" s="262" t="s">
        <v>746</v>
      </c>
      <c r="G260" s="262"/>
      <c r="H260" s="262" t="s">
        <v>747</v>
      </c>
      <c r="I260" s="263" t="s">
        <v>452</v>
      </c>
      <c r="J260" s="264"/>
      <c r="K260" s="265">
        <v>0.33329999999999999</v>
      </c>
      <c r="L260" s="266" t="str">
        <f>VLOOKUP(B260,QualitativeNotes!B:C,2,FALSE)</f>
        <v>N/A</v>
      </c>
      <c r="M260" s="262"/>
      <c r="N260" s="262" t="s">
        <v>747</v>
      </c>
      <c r="O260" s="263" t="s">
        <v>452</v>
      </c>
      <c r="P260" s="264"/>
      <c r="Q260" s="265">
        <v>1.3332999999999999</v>
      </c>
      <c r="R260" s="266" t="str">
        <f>VLOOKUP($B260,QualitativeNotes!B:C,2,FALSE)</f>
        <v>N/A</v>
      </c>
      <c r="S260" s="262"/>
      <c r="T260" s="262" t="s">
        <v>747</v>
      </c>
      <c r="U260" s="263" t="s">
        <v>452</v>
      </c>
      <c r="V260" s="264"/>
      <c r="W260" s="265">
        <v>2.3332999999999999</v>
      </c>
      <c r="X260" s="266" t="str">
        <f>VLOOKUP($B260,QualitativeNotes!B:C,2,FALSE)</f>
        <v>N/A</v>
      </c>
    </row>
    <row r="261" spans="1:24" ht="60">
      <c r="A261" s="259">
        <v>43921</v>
      </c>
      <c r="B261" s="260" t="s">
        <v>172</v>
      </c>
      <c r="C261" s="261" t="s">
        <v>217</v>
      </c>
      <c r="D261" s="261" t="s">
        <v>233</v>
      </c>
      <c r="E261" s="261" t="s">
        <v>694</v>
      </c>
      <c r="F261" s="262" t="s">
        <v>746</v>
      </c>
      <c r="G261" s="262"/>
      <c r="H261" s="262" t="s">
        <v>747</v>
      </c>
      <c r="I261" s="263" t="s">
        <v>452</v>
      </c>
      <c r="J261" s="264"/>
      <c r="K261" s="272">
        <v>0.33329999999999999</v>
      </c>
      <c r="L261" s="266" t="str">
        <f>VLOOKUP(B261,QualitativeNotes!B:C,2,FALSE)</f>
        <v>N/A</v>
      </c>
      <c r="M261" s="262"/>
      <c r="N261" s="262" t="s">
        <v>747</v>
      </c>
      <c r="O261" s="263" t="s">
        <v>452</v>
      </c>
      <c r="P261" s="264"/>
      <c r="Q261" s="272">
        <v>0.33329999999999999</v>
      </c>
      <c r="R261" s="266" t="str">
        <f>VLOOKUP($B261,QualitativeNotes!B:C,2,FALSE)</f>
        <v>N/A</v>
      </c>
      <c r="S261" s="262"/>
      <c r="T261" s="262" t="s">
        <v>747</v>
      </c>
      <c r="U261" s="263" t="s">
        <v>452</v>
      </c>
      <c r="V261" s="264"/>
      <c r="W261" s="272">
        <v>0.33329999999999999</v>
      </c>
      <c r="X261" s="266" t="str">
        <f>VLOOKUP($B261,QualitativeNotes!B:C,2,FALSE)</f>
        <v>N/A</v>
      </c>
    </row>
    <row r="262" spans="1:24" ht="60">
      <c r="A262" s="259">
        <v>43921</v>
      </c>
      <c r="B262" s="260" t="s">
        <v>173</v>
      </c>
      <c r="C262" s="261" t="s">
        <v>217</v>
      </c>
      <c r="D262" s="261" t="s">
        <v>234</v>
      </c>
      <c r="E262" s="261" t="s">
        <v>694</v>
      </c>
      <c r="F262" s="262" t="s">
        <v>746</v>
      </c>
      <c r="G262" s="262"/>
      <c r="H262" s="262" t="s">
        <v>747</v>
      </c>
      <c r="I262" s="263" t="s">
        <v>452</v>
      </c>
      <c r="J262" s="264"/>
      <c r="K262" s="272">
        <v>0.33329999999999999</v>
      </c>
      <c r="L262" s="266" t="str">
        <f>VLOOKUP(B262,QualitativeNotes!B:C,2,FALSE)</f>
        <v>N/A</v>
      </c>
      <c r="M262" s="262"/>
      <c r="N262" s="262" t="s">
        <v>747</v>
      </c>
      <c r="O262" s="263" t="s">
        <v>452</v>
      </c>
      <c r="P262" s="264"/>
      <c r="Q262" s="272">
        <v>0.33329999999999999</v>
      </c>
      <c r="R262" s="266" t="str">
        <f>VLOOKUP($B262,QualitativeNotes!B:C,2,FALSE)</f>
        <v>N/A</v>
      </c>
      <c r="S262" s="262"/>
      <c r="T262" s="262" t="s">
        <v>747</v>
      </c>
      <c r="U262" s="263" t="s">
        <v>452</v>
      </c>
      <c r="V262" s="264"/>
      <c r="W262" s="272">
        <v>0.33329999999999999</v>
      </c>
      <c r="X262" s="266" t="str">
        <f>VLOOKUP($B262,QualitativeNotes!B:C,2,FALSE)</f>
        <v>N/A</v>
      </c>
    </row>
    <row r="263" spans="1:24" ht="60">
      <c r="A263" s="259">
        <v>43921</v>
      </c>
      <c r="B263" s="260" t="s">
        <v>174</v>
      </c>
      <c r="C263" s="261" t="s">
        <v>217</v>
      </c>
      <c r="D263" s="261" t="s">
        <v>235</v>
      </c>
      <c r="E263" s="261" t="s">
        <v>694</v>
      </c>
      <c r="F263" s="262" t="s">
        <v>746</v>
      </c>
      <c r="G263" s="262"/>
      <c r="H263" s="262" t="s">
        <v>747</v>
      </c>
      <c r="I263" s="263" t="s">
        <v>452</v>
      </c>
      <c r="J263" s="264"/>
      <c r="K263" s="272">
        <v>0.33329999999999999</v>
      </c>
      <c r="L263" s="266" t="str">
        <f>VLOOKUP(B263,QualitativeNotes!B:C,2,FALSE)</f>
        <v>N/A</v>
      </c>
      <c r="M263" s="262"/>
      <c r="N263" s="262" t="s">
        <v>747</v>
      </c>
      <c r="O263" s="263" t="s">
        <v>452</v>
      </c>
      <c r="P263" s="264"/>
      <c r="Q263" s="272">
        <v>0.33329999999999999</v>
      </c>
      <c r="R263" s="266" t="str">
        <f>VLOOKUP($B263,QualitativeNotes!B:C,2,FALSE)</f>
        <v>N/A</v>
      </c>
      <c r="S263" s="262"/>
      <c r="T263" s="262" t="s">
        <v>747</v>
      </c>
      <c r="U263" s="263" t="s">
        <v>452</v>
      </c>
      <c r="V263" s="264"/>
      <c r="W263" s="272">
        <v>0.33329999999999999</v>
      </c>
      <c r="X263" s="266" t="str">
        <f>VLOOKUP($B263,QualitativeNotes!B:C,2,FALSE)</f>
        <v>N/A</v>
      </c>
    </row>
    <row r="264" spans="1:24" ht="60">
      <c r="A264" s="259">
        <v>43921</v>
      </c>
      <c r="B264" s="260" t="s">
        <v>175</v>
      </c>
      <c r="C264" s="261" t="s">
        <v>217</v>
      </c>
      <c r="D264" s="261" t="s">
        <v>236</v>
      </c>
      <c r="E264" s="261" t="s">
        <v>694</v>
      </c>
      <c r="F264" s="262" t="s">
        <v>746</v>
      </c>
      <c r="G264" s="262"/>
      <c r="H264" s="262" t="s">
        <v>747</v>
      </c>
      <c r="I264" s="263" t="s">
        <v>452</v>
      </c>
      <c r="J264" s="264"/>
      <c r="K264" s="272">
        <v>0.33329999999999999</v>
      </c>
      <c r="L264" s="266" t="str">
        <f>VLOOKUP(B264,QualitativeNotes!B:C,2,FALSE)</f>
        <v>N/A</v>
      </c>
      <c r="M264" s="262"/>
      <c r="N264" s="262" t="s">
        <v>747</v>
      </c>
      <c r="O264" s="263" t="s">
        <v>452</v>
      </c>
      <c r="P264" s="264"/>
      <c r="Q264" s="272">
        <v>0.33329999999999999</v>
      </c>
      <c r="R264" s="266" t="str">
        <f>VLOOKUP($B264,QualitativeNotes!B:C,2,FALSE)</f>
        <v>N/A</v>
      </c>
      <c r="S264" s="262"/>
      <c r="T264" s="262" t="s">
        <v>747</v>
      </c>
      <c r="U264" s="263" t="s">
        <v>452</v>
      </c>
      <c r="V264" s="264"/>
      <c r="W264" s="272">
        <v>0.33329999999999999</v>
      </c>
      <c r="X264" s="266" t="str">
        <f>VLOOKUP($B264,QualitativeNotes!B:C,2,FALSE)</f>
        <v>N/A</v>
      </c>
    </row>
    <row r="265" spans="1:24" ht="60">
      <c r="A265" s="259">
        <v>43921</v>
      </c>
      <c r="B265" s="260" t="s">
        <v>176</v>
      </c>
      <c r="C265" s="261" t="s">
        <v>217</v>
      </c>
      <c r="D265" s="261" t="s">
        <v>237</v>
      </c>
      <c r="E265" s="261" t="s">
        <v>694</v>
      </c>
      <c r="F265" s="262" t="s">
        <v>746</v>
      </c>
      <c r="G265" s="262"/>
      <c r="H265" s="262" t="s">
        <v>747</v>
      </c>
      <c r="I265" s="263" t="s">
        <v>452</v>
      </c>
      <c r="J265" s="264"/>
      <c r="K265" s="272">
        <v>0.33329999999999999</v>
      </c>
      <c r="L265" s="266" t="str">
        <f>VLOOKUP(B265,QualitativeNotes!B:C,2,FALSE)</f>
        <v>N/A</v>
      </c>
      <c r="M265" s="262"/>
      <c r="N265" s="262" t="s">
        <v>747</v>
      </c>
      <c r="O265" s="263" t="s">
        <v>452</v>
      </c>
      <c r="P265" s="264"/>
      <c r="Q265" s="272">
        <v>0.33329999999999999</v>
      </c>
      <c r="R265" s="266" t="str">
        <f>VLOOKUP($B265,QualitativeNotes!B:C,2,FALSE)</f>
        <v>N/A</v>
      </c>
      <c r="S265" s="262"/>
      <c r="T265" s="262" t="s">
        <v>747</v>
      </c>
      <c r="U265" s="263" t="s">
        <v>452</v>
      </c>
      <c r="V265" s="264"/>
      <c r="W265" s="272">
        <v>0.33329999999999999</v>
      </c>
      <c r="X265" s="266" t="str">
        <f>VLOOKUP($B265,QualitativeNotes!B:C,2,FALSE)</f>
        <v>N/A</v>
      </c>
    </row>
    <row r="266" spans="1:24" ht="60">
      <c r="A266" s="259">
        <v>43921</v>
      </c>
      <c r="B266" s="260" t="s">
        <v>177</v>
      </c>
      <c r="C266" s="261" t="s">
        <v>217</v>
      </c>
      <c r="D266" s="261" t="s">
        <v>376</v>
      </c>
      <c r="E266" s="261" t="s">
        <v>694</v>
      </c>
      <c r="F266" s="262" t="s">
        <v>746</v>
      </c>
      <c r="G266" s="262"/>
      <c r="H266" s="262" t="s">
        <v>747</v>
      </c>
      <c r="I266" s="263" t="s">
        <v>452</v>
      </c>
      <c r="J266" s="264" t="s">
        <v>783</v>
      </c>
      <c r="K266" s="272">
        <v>0.8</v>
      </c>
      <c r="L266" s="266" t="str">
        <f>VLOOKUP(B266,QualitativeNotes!B:C,2,FALSE)</f>
        <v>N/A</v>
      </c>
      <c r="M266" s="262"/>
      <c r="N266" s="262" t="s">
        <v>747</v>
      </c>
      <c r="O266" s="263" t="s">
        <v>452</v>
      </c>
      <c r="P266" s="264" t="s">
        <v>783</v>
      </c>
      <c r="Q266" s="272">
        <v>0.8</v>
      </c>
      <c r="R266" s="266" t="str">
        <f>VLOOKUP($B266,QualitativeNotes!B:C,2,FALSE)</f>
        <v>N/A</v>
      </c>
      <c r="S266" s="262"/>
      <c r="T266" s="262" t="s">
        <v>747</v>
      </c>
      <c r="U266" s="263" t="s">
        <v>452</v>
      </c>
      <c r="V266" s="264" t="s">
        <v>783</v>
      </c>
      <c r="W266" s="272">
        <v>0.8</v>
      </c>
      <c r="X266" s="266" t="str">
        <f>VLOOKUP($B266,QualitativeNotes!B:C,2,FALSE)</f>
        <v>N/A</v>
      </c>
    </row>
    <row r="267" spans="1:24" ht="60">
      <c r="A267" s="259">
        <v>43921</v>
      </c>
      <c r="B267" s="260" t="s">
        <v>177</v>
      </c>
      <c r="C267" s="261" t="s">
        <v>217</v>
      </c>
      <c r="D267" s="261" t="s">
        <v>376</v>
      </c>
      <c r="E267" s="261" t="s">
        <v>694</v>
      </c>
      <c r="F267" s="262" t="s">
        <v>746</v>
      </c>
      <c r="G267" s="262"/>
      <c r="H267" s="262" t="s">
        <v>747</v>
      </c>
      <c r="I267" s="263" t="s">
        <v>452</v>
      </c>
      <c r="J267" s="264" t="s">
        <v>784</v>
      </c>
      <c r="K267" s="272">
        <v>0.8</v>
      </c>
      <c r="L267" s="266" t="str">
        <f>VLOOKUP(B267,QualitativeNotes!B:C,2,FALSE)</f>
        <v>N/A</v>
      </c>
      <c r="M267" s="262"/>
      <c r="N267" s="262" t="s">
        <v>747</v>
      </c>
      <c r="O267" s="263" t="s">
        <v>452</v>
      </c>
      <c r="P267" s="264" t="s">
        <v>784</v>
      </c>
      <c r="Q267" s="272">
        <v>0.8</v>
      </c>
      <c r="R267" s="266" t="str">
        <f>VLOOKUP($B267,QualitativeNotes!B:C,2,FALSE)</f>
        <v>N/A</v>
      </c>
      <c r="S267" s="262"/>
      <c r="T267" s="262" t="s">
        <v>747</v>
      </c>
      <c r="U267" s="263" t="s">
        <v>452</v>
      </c>
      <c r="V267" s="264" t="s">
        <v>784</v>
      </c>
      <c r="W267" s="272">
        <v>0.8</v>
      </c>
      <c r="X267" s="266" t="str">
        <f>VLOOKUP($B267,QualitativeNotes!B:C,2,FALSE)</f>
        <v>N/A</v>
      </c>
    </row>
    <row r="268" spans="1:24" ht="60">
      <c r="A268" s="259">
        <v>43921</v>
      </c>
      <c r="B268" s="260" t="s">
        <v>177</v>
      </c>
      <c r="C268" s="261" t="s">
        <v>217</v>
      </c>
      <c r="D268" s="261" t="s">
        <v>376</v>
      </c>
      <c r="E268" s="261" t="s">
        <v>694</v>
      </c>
      <c r="F268" s="262" t="s">
        <v>746</v>
      </c>
      <c r="G268" s="262"/>
      <c r="H268" s="262" t="s">
        <v>747</v>
      </c>
      <c r="I268" s="263" t="s">
        <v>452</v>
      </c>
      <c r="J268" s="264" t="s">
        <v>785</v>
      </c>
      <c r="K268" s="272">
        <v>0.8</v>
      </c>
      <c r="L268" s="266" t="str">
        <f>VLOOKUP(B268,QualitativeNotes!B:C,2,FALSE)</f>
        <v>N/A</v>
      </c>
      <c r="M268" s="262"/>
      <c r="N268" s="262" t="s">
        <v>747</v>
      </c>
      <c r="O268" s="263" t="s">
        <v>452</v>
      </c>
      <c r="P268" s="264" t="s">
        <v>785</v>
      </c>
      <c r="Q268" s="272">
        <v>0.8</v>
      </c>
      <c r="R268" s="266" t="str">
        <f>VLOOKUP($B268,QualitativeNotes!B:C,2,FALSE)</f>
        <v>N/A</v>
      </c>
      <c r="S268" s="262"/>
      <c r="T268" s="262" t="s">
        <v>747</v>
      </c>
      <c r="U268" s="263" t="s">
        <v>452</v>
      </c>
      <c r="V268" s="264" t="s">
        <v>785</v>
      </c>
      <c r="W268" s="272">
        <v>0.8</v>
      </c>
      <c r="X268" s="266" t="str">
        <f>VLOOKUP($B268,QualitativeNotes!B:C,2,FALSE)</f>
        <v>N/A</v>
      </c>
    </row>
    <row r="269" spans="1:24" ht="60">
      <c r="A269" s="259">
        <v>43921</v>
      </c>
      <c r="B269" s="260" t="s">
        <v>297</v>
      </c>
      <c r="C269" s="261" t="s">
        <v>217</v>
      </c>
      <c r="D269" s="261" t="s">
        <v>479</v>
      </c>
      <c r="E269" s="261" t="s">
        <v>482</v>
      </c>
      <c r="F269" s="262" t="s">
        <v>746</v>
      </c>
      <c r="G269" s="262"/>
      <c r="H269" s="262" t="s">
        <v>747</v>
      </c>
      <c r="I269" s="263" t="s">
        <v>452</v>
      </c>
      <c r="J269" s="264"/>
      <c r="K269" s="265">
        <v>0.33329999999999999</v>
      </c>
      <c r="L269" s="266" t="str">
        <f>VLOOKUP(B269,QualitativeNotes!B:C,2,FALSE)</f>
        <v>N/A</v>
      </c>
      <c r="M269" s="262"/>
      <c r="N269" s="262" t="s">
        <v>747</v>
      </c>
      <c r="O269" s="263" t="s">
        <v>452</v>
      </c>
      <c r="P269" s="264"/>
      <c r="Q269" s="265">
        <v>1.3332999999999999</v>
      </c>
      <c r="R269" s="266" t="str">
        <f>VLOOKUP($B269,QualitativeNotes!B:C,2,FALSE)</f>
        <v>N/A</v>
      </c>
      <c r="S269" s="262"/>
      <c r="T269" s="262" t="s">
        <v>747</v>
      </c>
      <c r="U269" s="263" t="s">
        <v>452</v>
      </c>
      <c r="V269" s="264"/>
      <c r="W269" s="265">
        <v>2.3332999999999999</v>
      </c>
      <c r="X269" s="266" t="str">
        <f>VLOOKUP($B269,QualitativeNotes!B:C,2,FALSE)</f>
        <v>N/A</v>
      </c>
    </row>
    <row r="270" spans="1:24" ht="60">
      <c r="A270" s="259">
        <v>43921</v>
      </c>
      <c r="B270" s="260" t="s">
        <v>178</v>
      </c>
      <c r="C270" s="261" t="s">
        <v>217</v>
      </c>
      <c r="D270" s="261" t="s">
        <v>131</v>
      </c>
      <c r="E270" s="261" t="s">
        <v>417</v>
      </c>
      <c r="F270" s="262" t="s">
        <v>746</v>
      </c>
      <c r="G270" s="262"/>
      <c r="H270" s="262" t="s">
        <v>747</v>
      </c>
      <c r="I270" s="263" t="s">
        <v>452</v>
      </c>
      <c r="J270" s="264"/>
      <c r="K270" s="268" t="s">
        <v>781</v>
      </c>
      <c r="L270" s="266" t="str">
        <f>VLOOKUP(B270,QualitativeNotes!B:C,2,FALSE)</f>
        <v>N/A</v>
      </c>
      <c r="M270" s="262"/>
      <c r="N270" s="262" t="s">
        <v>747</v>
      </c>
      <c r="O270" s="263" t="s">
        <v>452</v>
      </c>
      <c r="P270" s="264"/>
      <c r="Q270" s="268" t="s">
        <v>781</v>
      </c>
      <c r="R270" s="266" t="str">
        <f>VLOOKUP($B270,QualitativeNotes!B:C,2,FALSE)</f>
        <v>N/A</v>
      </c>
      <c r="S270" s="262"/>
      <c r="T270" s="262" t="s">
        <v>747</v>
      </c>
      <c r="U270" s="263" t="s">
        <v>452</v>
      </c>
      <c r="V270" s="264"/>
      <c r="W270" s="268" t="s">
        <v>781</v>
      </c>
      <c r="X270" s="266" t="str">
        <f>VLOOKUP($B270,QualitativeNotes!B:C,2,FALSE)</f>
        <v>N/A</v>
      </c>
    </row>
    <row r="271" spans="1:24" ht="60">
      <c r="A271" s="259">
        <v>43921</v>
      </c>
      <c r="B271" s="260" t="s">
        <v>179</v>
      </c>
      <c r="C271" s="261" t="s">
        <v>217</v>
      </c>
      <c r="D271" s="261" t="s">
        <v>132</v>
      </c>
      <c r="E271" s="261" t="s">
        <v>417</v>
      </c>
      <c r="F271" s="262" t="s">
        <v>746</v>
      </c>
      <c r="G271" s="262"/>
      <c r="H271" s="262" t="s">
        <v>747</v>
      </c>
      <c r="I271" s="263" t="s">
        <v>452</v>
      </c>
      <c r="J271" s="264"/>
      <c r="K271" s="268" t="s">
        <v>781</v>
      </c>
      <c r="L271" s="266" t="str">
        <f>VLOOKUP(B271,QualitativeNotes!B:C,2,FALSE)</f>
        <v>N/A</v>
      </c>
      <c r="M271" s="262"/>
      <c r="N271" s="262" t="s">
        <v>747</v>
      </c>
      <c r="O271" s="263" t="s">
        <v>452</v>
      </c>
      <c r="P271" s="264"/>
      <c r="Q271" s="268" t="s">
        <v>781</v>
      </c>
      <c r="R271" s="266" t="str">
        <f>VLOOKUP($B271,QualitativeNotes!B:C,2,FALSE)</f>
        <v>N/A</v>
      </c>
      <c r="S271" s="262"/>
      <c r="T271" s="262" t="s">
        <v>747</v>
      </c>
      <c r="U271" s="263" t="s">
        <v>452</v>
      </c>
      <c r="V271" s="264"/>
      <c r="W271" s="268" t="s">
        <v>781</v>
      </c>
      <c r="X271" s="266" t="str">
        <f>VLOOKUP($B271,QualitativeNotes!B:C,2,FALSE)</f>
        <v>N/A</v>
      </c>
    </row>
    <row r="272" spans="1:24" ht="60">
      <c r="A272" s="259">
        <v>43921</v>
      </c>
      <c r="B272" s="260" t="s">
        <v>180</v>
      </c>
      <c r="C272" s="261" t="s">
        <v>217</v>
      </c>
      <c r="D272" s="261" t="s">
        <v>133</v>
      </c>
      <c r="E272" s="261" t="s">
        <v>490</v>
      </c>
      <c r="F272" s="262" t="s">
        <v>746</v>
      </c>
      <c r="G272" s="262"/>
      <c r="H272" s="262" t="s">
        <v>747</v>
      </c>
      <c r="I272" s="263" t="s">
        <v>452</v>
      </c>
      <c r="J272" s="264"/>
      <c r="K272" s="269">
        <v>5</v>
      </c>
      <c r="L272" s="266" t="str">
        <f>VLOOKUP(B272,QualitativeNotes!B:C,2,FALSE)</f>
        <v>N/A</v>
      </c>
      <c r="M272" s="262"/>
      <c r="N272" s="262" t="s">
        <v>747</v>
      </c>
      <c r="O272" s="263" t="s">
        <v>452</v>
      </c>
      <c r="P272" s="264"/>
      <c r="Q272" s="269">
        <v>6</v>
      </c>
      <c r="R272" s="266" t="str">
        <f>VLOOKUP($B272,QualitativeNotes!B:C,2,FALSE)</f>
        <v>N/A</v>
      </c>
      <c r="S272" s="262"/>
      <c r="T272" s="262" t="s">
        <v>747</v>
      </c>
      <c r="U272" s="263" t="s">
        <v>452</v>
      </c>
      <c r="V272" s="264"/>
      <c r="W272" s="269">
        <v>7</v>
      </c>
      <c r="X272" s="266" t="str">
        <f>VLOOKUP($B272,QualitativeNotes!B:C,2,FALSE)</f>
        <v>N/A</v>
      </c>
    </row>
    <row r="273" spans="1:24" ht="60">
      <c r="A273" s="259">
        <v>43921</v>
      </c>
      <c r="B273" s="260" t="s">
        <v>465</v>
      </c>
      <c r="C273" s="261" t="s">
        <v>217</v>
      </c>
      <c r="D273" s="261" t="s">
        <v>466</v>
      </c>
      <c r="E273" s="261" t="s">
        <v>694</v>
      </c>
      <c r="F273" s="262" t="s">
        <v>746</v>
      </c>
      <c r="G273" s="262"/>
      <c r="H273" s="262" t="s">
        <v>747</v>
      </c>
      <c r="I273" s="263" t="s">
        <v>452</v>
      </c>
      <c r="J273" s="264"/>
      <c r="K273" s="272">
        <v>0.33329999999999999</v>
      </c>
      <c r="L273" s="266" t="str">
        <f>VLOOKUP(B273,QualitativeNotes!B:C,2,FALSE)</f>
        <v>N/A</v>
      </c>
      <c r="M273" s="262"/>
      <c r="N273" s="262" t="s">
        <v>747</v>
      </c>
      <c r="O273" s="263" t="s">
        <v>452</v>
      </c>
      <c r="P273" s="264"/>
      <c r="Q273" s="272">
        <v>1.3332999999999999</v>
      </c>
      <c r="R273" s="266" t="str">
        <f>VLOOKUP($B273,QualitativeNotes!B:C,2,FALSE)</f>
        <v>N/A</v>
      </c>
      <c r="S273" s="262"/>
      <c r="T273" s="262" t="s">
        <v>747</v>
      </c>
      <c r="U273" s="263" t="s">
        <v>452</v>
      </c>
      <c r="V273" s="264"/>
      <c r="W273" s="272">
        <v>2.3332999999999999</v>
      </c>
      <c r="X273" s="266" t="str">
        <f>VLOOKUP($B273,QualitativeNotes!B:C,2,FALSE)</f>
        <v>N/A</v>
      </c>
    </row>
    <row r="274" spans="1:24" ht="30">
      <c r="A274" s="259">
        <v>43921</v>
      </c>
      <c r="B274" s="260" t="s">
        <v>94</v>
      </c>
      <c r="C274" s="261" t="s">
        <v>216</v>
      </c>
      <c r="D274" s="261" t="s">
        <v>281</v>
      </c>
      <c r="E274" s="261" t="s">
        <v>489</v>
      </c>
      <c r="F274" s="262" t="s">
        <v>746</v>
      </c>
      <c r="G274" s="262"/>
      <c r="H274" s="262" t="s">
        <v>747</v>
      </c>
      <c r="I274" s="263" t="s">
        <v>452</v>
      </c>
      <c r="J274" s="264"/>
      <c r="K274" s="265">
        <v>1000000</v>
      </c>
      <c r="L274" s="266" t="str">
        <f>VLOOKUP(B274,QualitativeNotes!B:C,2,FALSE)</f>
        <v>N/A</v>
      </c>
      <c r="M274" s="262"/>
      <c r="N274" s="262" t="s">
        <v>747</v>
      </c>
      <c r="O274" s="263" t="s">
        <v>452</v>
      </c>
      <c r="P274" s="264"/>
      <c r="Q274" s="265">
        <v>1000000</v>
      </c>
      <c r="R274" s="266" t="str">
        <f>VLOOKUP($B274,QualitativeNotes!B:C,2,FALSE)</f>
        <v>N/A</v>
      </c>
      <c r="S274" s="262"/>
      <c r="T274" s="262" t="s">
        <v>747</v>
      </c>
      <c r="U274" s="263" t="s">
        <v>452</v>
      </c>
      <c r="V274" s="264"/>
      <c r="W274" s="265">
        <v>1000000</v>
      </c>
      <c r="X274" s="266" t="str">
        <f>VLOOKUP($B274,QualitativeNotes!B:C,2,FALSE)</f>
        <v>N/A</v>
      </c>
    </row>
    <row r="275" spans="1:24" ht="30">
      <c r="A275" s="259">
        <v>43921</v>
      </c>
      <c r="B275" s="260" t="s">
        <v>95</v>
      </c>
      <c r="C275" s="261" t="s">
        <v>216</v>
      </c>
      <c r="D275" s="261" t="s">
        <v>282</v>
      </c>
      <c r="E275" s="261" t="s">
        <v>489</v>
      </c>
      <c r="F275" s="262" t="s">
        <v>746</v>
      </c>
      <c r="G275" s="262"/>
      <c r="H275" s="262" t="s">
        <v>747</v>
      </c>
      <c r="I275" s="263" t="s">
        <v>452</v>
      </c>
      <c r="J275" s="264"/>
      <c r="K275" s="265">
        <v>1000000</v>
      </c>
      <c r="L275" s="266" t="str">
        <f>VLOOKUP(B275,QualitativeNotes!B:C,2,FALSE)</f>
        <v>N/A</v>
      </c>
      <c r="M275" s="262"/>
      <c r="N275" s="262" t="s">
        <v>747</v>
      </c>
      <c r="O275" s="263" t="s">
        <v>452</v>
      </c>
      <c r="P275" s="264"/>
      <c r="Q275" s="265">
        <v>1000000</v>
      </c>
      <c r="R275" s="266" t="str">
        <f>VLOOKUP($B275,QualitativeNotes!B:C,2,FALSE)</f>
        <v>N/A</v>
      </c>
      <c r="S275" s="262"/>
      <c r="T275" s="262" t="s">
        <v>747</v>
      </c>
      <c r="U275" s="263" t="s">
        <v>452</v>
      </c>
      <c r="V275" s="264"/>
      <c r="W275" s="265">
        <v>1000000</v>
      </c>
      <c r="X275" s="266" t="str">
        <f>VLOOKUP($B275,QualitativeNotes!B:C,2,FALSE)</f>
        <v>N/A</v>
      </c>
    </row>
    <row r="276" spans="1:24" ht="105">
      <c r="A276" s="259">
        <v>43921</v>
      </c>
      <c r="B276" s="260" t="s">
        <v>96</v>
      </c>
      <c r="C276" s="261" t="s">
        <v>216</v>
      </c>
      <c r="D276" s="261" t="s">
        <v>377</v>
      </c>
      <c r="E276" s="261" t="s">
        <v>489</v>
      </c>
      <c r="F276" s="262" t="s">
        <v>746</v>
      </c>
      <c r="G276" s="262"/>
      <c r="H276" s="262" t="s">
        <v>747</v>
      </c>
      <c r="I276" s="263" t="s">
        <v>452</v>
      </c>
      <c r="J276" s="264" t="s">
        <v>248</v>
      </c>
      <c r="K276" s="265">
        <v>5000000</v>
      </c>
      <c r="L276" s="266" t="str">
        <f>VLOOKUP(B276,QualitativeNotes!B:C,2,FALSE)</f>
        <v>N/A</v>
      </c>
      <c r="M276" s="262"/>
      <c r="N276" s="262" t="s">
        <v>747</v>
      </c>
      <c r="O276" s="263" t="s">
        <v>452</v>
      </c>
      <c r="P276" s="264" t="s">
        <v>248</v>
      </c>
      <c r="Q276" s="265">
        <v>5000000</v>
      </c>
      <c r="R276" s="266" t="str">
        <f>VLOOKUP($B276,QualitativeNotes!B:C,2,FALSE)</f>
        <v>N/A</v>
      </c>
      <c r="S276" s="262"/>
      <c r="T276" s="262" t="s">
        <v>747</v>
      </c>
      <c r="U276" s="263" t="s">
        <v>452</v>
      </c>
      <c r="V276" s="264" t="s">
        <v>248</v>
      </c>
      <c r="W276" s="265">
        <v>5000000</v>
      </c>
      <c r="X276" s="266" t="str">
        <f>VLOOKUP($B276,QualitativeNotes!B:C,2,FALSE)</f>
        <v>N/A</v>
      </c>
    </row>
    <row r="277" spans="1:24" ht="105">
      <c r="A277" s="259">
        <v>43921</v>
      </c>
      <c r="B277" s="260" t="s">
        <v>96</v>
      </c>
      <c r="C277" s="261" t="s">
        <v>216</v>
      </c>
      <c r="D277" s="261" t="s">
        <v>377</v>
      </c>
      <c r="E277" s="261" t="s">
        <v>489</v>
      </c>
      <c r="F277" s="262" t="s">
        <v>746</v>
      </c>
      <c r="G277" s="262"/>
      <c r="H277" s="262" t="s">
        <v>747</v>
      </c>
      <c r="I277" s="263" t="s">
        <v>452</v>
      </c>
      <c r="J277" s="264" t="s">
        <v>250</v>
      </c>
      <c r="K277" s="265">
        <v>5000000</v>
      </c>
      <c r="L277" s="266" t="str">
        <f>VLOOKUP(B277,QualitativeNotes!B:C,2,FALSE)</f>
        <v>N/A</v>
      </c>
      <c r="M277" s="262"/>
      <c r="N277" s="262" t="s">
        <v>747</v>
      </c>
      <c r="O277" s="263" t="s">
        <v>452</v>
      </c>
      <c r="P277" s="264" t="s">
        <v>250</v>
      </c>
      <c r="Q277" s="265">
        <v>5000000</v>
      </c>
      <c r="R277" s="266" t="str">
        <f>VLOOKUP($B277,QualitativeNotes!B:C,2,FALSE)</f>
        <v>N/A</v>
      </c>
      <c r="S277" s="262"/>
      <c r="T277" s="262" t="s">
        <v>747</v>
      </c>
      <c r="U277" s="263" t="s">
        <v>452</v>
      </c>
      <c r="V277" s="264" t="s">
        <v>250</v>
      </c>
      <c r="W277" s="265">
        <v>5000000</v>
      </c>
      <c r="X277" s="266" t="str">
        <f>VLOOKUP($B277,QualitativeNotes!B:C,2,FALSE)</f>
        <v>N/A</v>
      </c>
    </row>
    <row r="278" spans="1:24" ht="105">
      <c r="A278" s="259">
        <v>43921</v>
      </c>
      <c r="B278" s="260" t="s">
        <v>96</v>
      </c>
      <c r="C278" s="261" t="s">
        <v>216</v>
      </c>
      <c r="D278" s="261" t="s">
        <v>377</v>
      </c>
      <c r="E278" s="261" t="s">
        <v>489</v>
      </c>
      <c r="F278" s="262" t="s">
        <v>746</v>
      </c>
      <c r="G278" s="262"/>
      <c r="H278" s="262" t="s">
        <v>747</v>
      </c>
      <c r="I278" s="263" t="s">
        <v>452</v>
      </c>
      <c r="J278" s="264" t="s">
        <v>249</v>
      </c>
      <c r="K278" s="265">
        <v>5000000</v>
      </c>
      <c r="L278" s="266" t="str">
        <f>VLOOKUP(B278,QualitativeNotes!B:C,2,FALSE)</f>
        <v>N/A</v>
      </c>
      <c r="M278" s="262"/>
      <c r="N278" s="262" t="s">
        <v>747</v>
      </c>
      <c r="O278" s="263" t="s">
        <v>452</v>
      </c>
      <c r="P278" s="264" t="s">
        <v>249</v>
      </c>
      <c r="Q278" s="265">
        <v>5000000</v>
      </c>
      <c r="R278" s="266" t="str">
        <f>VLOOKUP($B278,QualitativeNotes!B:C,2,FALSE)</f>
        <v>N/A</v>
      </c>
      <c r="S278" s="262"/>
      <c r="T278" s="262" t="s">
        <v>747</v>
      </c>
      <c r="U278" s="263" t="s">
        <v>452</v>
      </c>
      <c r="V278" s="264" t="s">
        <v>249</v>
      </c>
      <c r="W278" s="265">
        <v>5000000</v>
      </c>
      <c r="X278" s="266" t="str">
        <f>VLOOKUP($B278,QualitativeNotes!B:C,2,FALSE)</f>
        <v>N/A</v>
      </c>
    </row>
    <row r="279" spans="1:24" ht="105">
      <c r="A279" s="259">
        <v>43921</v>
      </c>
      <c r="B279" s="260" t="s">
        <v>96</v>
      </c>
      <c r="C279" s="261" t="s">
        <v>216</v>
      </c>
      <c r="D279" s="261" t="s">
        <v>377</v>
      </c>
      <c r="E279" s="261" t="s">
        <v>489</v>
      </c>
      <c r="F279" s="262" t="s">
        <v>746</v>
      </c>
      <c r="G279" s="262"/>
      <c r="H279" s="262" t="s">
        <v>747</v>
      </c>
      <c r="I279" s="263" t="s">
        <v>452</v>
      </c>
      <c r="J279" s="264" t="s">
        <v>251</v>
      </c>
      <c r="K279" s="265">
        <v>5000000</v>
      </c>
      <c r="L279" s="266" t="str">
        <f>VLOOKUP(B279,QualitativeNotes!B:C,2,FALSE)</f>
        <v>N/A</v>
      </c>
      <c r="M279" s="262"/>
      <c r="N279" s="262" t="s">
        <v>747</v>
      </c>
      <c r="O279" s="263" t="s">
        <v>452</v>
      </c>
      <c r="P279" s="264" t="s">
        <v>251</v>
      </c>
      <c r="Q279" s="265">
        <v>5000000</v>
      </c>
      <c r="R279" s="266" t="str">
        <f>VLOOKUP($B279,QualitativeNotes!B:C,2,FALSE)</f>
        <v>N/A</v>
      </c>
      <c r="S279" s="262"/>
      <c r="T279" s="262" t="s">
        <v>747</v>
      </c>
      <c r="U279" s="263" t="s">
        <v>452</v>
      </c>
      <c r="V279" s="264" t="s">
        <v>251</v>
      </c>
      <c r="W279" s="265">
        <v>5000000</v>
      </c>
      <c r="X279" s="266" t="str">
        <f>VLOOKUP($B279,QualitativeNotes!B:C,2,FALSE)</f>
        <v>N/A</v>
      </c>
    </row>
    <row r="280" spans="1:24" ht="105">
      <c r="A280" s="259">
        <v>43921</v>
      </c>
      <c r="B280" s="260" t="s">
        <v>96</v>
      </c>
      <c r="C280" s="261" t="s">
        <v>216</v>
      </c>
      <c r="D280" s="261" t="s">
        <v>377</v>
      </c>
      <c r="E280" s="261" t="s">
        <v>489</v>
      </c>
      <c r="F280" s="262" t="s">
        <v>746</v>
      </c>
      <c r="G280" s="262"/>
      <c r="H280" s="262" t="s">
        <v>747</v>
      </c>
      <c r="I280" s="263" t="s">
        <v>452</v>
      </c>
      <c r="J280" s="264" t="s">
        <v>252</v>
      </c>
      <c r="K280" s="265">
        <v>5000000</v>
      </c>
      <c r="L280" s="266" t="str">
        <f>VLOOKUP(B280,QualitativeNotes!B:C,2,FALSE)</f>
        <v>N/A</v>
      </c>
      <c r="M280" s="262"/>
      <c r="N280" s="262" t="s">
        <v>747</v>
      </c>
      <c r="O280" s="263" t="s">
        <v>452</v>
      </c>
      <c r="P280" s="264" t="s">
        <v>252</v>
      </c>
      <c r="Q280" s="265">
        <v>5000000</v>
      </c>
      <c r="R280" s="266" t="str">
        <f>VLOOKUP($B280,QualitativeNotes!B:C,2,FALSE)</f>
        <v>N/A</v>
      </c>
      <c r="S280" s="262"/>
      <c r="T280" s="262" t="s">
        <v>747</v>
      </c>
      <c r="U280" s="263" t="s">
        <v>452</v>
      </c>
      <c r="V280" s="264" t="s">
        <v>252</v>
      </c>
      <c r="W280" s="265">
        <v>5000000</v>
      </c>
      <c r="X280" s="266" t="str">
        <f>VLOOKUP($B280,QualitativeNotes!B:C,2,FALSE)</f>
        <v>N/A</v>
      </c>
    </row>
    <row r="281" spans="1:24" ht="105">
      <c r="A281" s="259">
        <v>43921</v>
      </c>
      <c r="B281" s="260" t="s">
        <v>96</v>
      </c>
      <c r="C281" s="261" t="s">
        <v>216</v>
      </c>
      <c r="D281" s="261" t="s">
        <v>377</v>
      </c>
      <c r="E281" s="261" t="s">
        <v>489</v>
      </c>
      <c r="F281" s="262" t="s">
        <v>746</v>
      </c>
      <c r="G281" s="262"/>
      <c r="H281" s="262" t="s">
        <v>747</v>
      </c>
      <c r="I281" s="263" t="s">
        <v>452</v>
      </c>
      <c r="J281" s="264" t="s">
        <v>247</v>
      </c>
      <c r="K281" s="265">
        <v>5000000</v>
      </c>
      <c r="L281" s="266" t="str">
        <f>VLOOKUP(B281,QualitativeNotes!B:C,2,FALSE)</f>
        <v>N/A</v>
      </c>
      <c r="M281" s="262"/>
      <c r="N281" s="262" t="s">
        <v>747</v>
      </c>
      <c r="O281" s="263" t="s">
        <v>452</v>
      </c>
      <c r="P281" s="264" t="s">
        <v>247</v>
      </c>
      <c r="Q281" s="265">
        <v>5000000</v>
      </c>
      <c r="R281" s="266" t="str">
        <f>VLOOKUP($B281,QualitativeNotes!B:C,2,FALSE)</f>
        <v>N/A</v>
      </c>
      <c r="S281" s="262"/>
      <c r="T281" s="262" t="s">
        <v>747</v>
      </c>
      <c r="U281" s="263" t="s">
        <v>452</v>
      </c>
      <c r="V281" s="264" t="s">
        <v>247</v>
      </c>
      <c r="W281" s="265">
        <v>5000000</v>
      </c>
      <c r="X281" s="266" t="str">
        <f>VLOOKUP($B281,QualitativeNotes!B:C,2,FALSE)</f>
        <v>N/A</v>
      </c>
    </row>
    <row r="282" spans="1:24" ht="90">
      <c r="A282" s="259">
        <v>43921</v>
      </c>
      <c r="B282" s="260" t="s">
        <v>97</v>
      </c>
      <c r="C282" s="261" t="s">
        <v>216</v>
      </c>
      <c r="D282" s="261" t="s">
        <v>378</v>
      </c>
      <c r="E282" s="261" t="s">
        <v>489</v>
      </c>
      <c r="F282" s="262" t="s">
        <v>746</v>
      </c>
      <c r="G282" s="262"/>
      <c r="H282" s="262" t="s">
        <v>747</v>
      </c>
      <c r="I282" s="263" t="s">
        <v>452</v>
      </c>
      <c r="J282" s="264" t="s">
        <v>248</v>
      </c>
      <c r="K282" s="265">
        <v>5000000</v>
      </c>
      <c r="L282" s="266" t="str">
        <f>VLOOKUP(B282,QualitativeNotes!B:C,2,FALSE)</f>
        <v>N/A</v>
      </c>
      <c r="M282" s="262"/>
      <c r="N282" s="262" t="s">
        <v>747</v>
      </c>
      <c r="O282" s="263" t="s">
        <v>452</v>
      </c>
      <c r="P282" s="264" t="s">
        <v>248</v>
      </c>
      <c r="Q282" s="265">
        <v>5000000</v>
      </c>
      <c r="R282" s="266" t="str">
        <f>VLOOKUP($B282,QualitativeNotes!B:C,2,FALSE)</f>
        <v>N/A</v>
      </c>
      <c r="S282" s="262"/>
      <c r="T282" s="262" t="s">
        <v>747</v>
      </c>
      <c r="U282" s="263" t="s">
        <v>452</v>
      </c>
      <c r="V282" s="264" t="s">
        <v>248</v>
      </c>
      <c r="W282" s="265">
        <v>5000000</v>
      </c>
      <c r="X282" s="266" t="str">
        <f>VLOOKUP($B282,QualitativeNotes!B:C,2,FALSE)</f>
        <v>N/A</v>
      </c>
    </row>
    <row r="283" spans="1:24" ht="90">
      <c r="A283" s="259">
        <v>43921</v>
      </c>
      <c r="B283" s="260" t="s">
        <v>97</v>
      </c>
      <c r="C283" s="261" t="s">
        <v>216</v>
      </c>
      <c r="D283" s="261" t="s">
        <v>378</v>
      </c>
      <c r="E283" s="261" t="s">
        <v>489</v>
      </c>
      <c r="F283" s="262" t="s">
        <v>746</v>
      </c>
      <c r="G283" s="262"/>
      <c r="H283" s="262" t="s">
        <v>747</v>
      </c>
      <c r="I283" s="263" t="s">
        <v>452</v>
      </c>
      <c r="J283" s="264" t="s">
        <v>250</v>
      </c>
      <c r="K283" s="265">
        <v>5000000</v>
      </c>
      <c r="L283" s="266" t="str">
        <f>VLOOKUP(B283,QualitativeNotes!B:C,2,FALSE)</f>
        <v>N/A</v>
      </c>
      <c r="M283" s="262"/>
      <c r="N283" s="262" t="s">
        <v>747</v>
      </c>
      <c r="O283" s="263" t="s">
        <v>452</v>
      </c>
      <c r="P283" s="264" t="s">
        <v>250</v>
      </c>
      <c r="Q283" s="265">
        <v>5000000</v>
      </c>
      <c r="R283" s="266" t="str">
        <f>VLOOKUP($B283,QualitativeNotes!B:C,2,FALSE)</f>
        <v>N/A</v>
      </c>
      <c r="S283" s="262"/>
      <c r="T283" s="262" t="s">
        <v>747</v>
      </c>
      <c r="U283" s="263" t="s">
        <v>452</v>
      </c>
      <c r="V283" s="264" t="s">
        <v>250</v>
      </c>
      <c r="W283" s="265">
        <v>5000000</v>
      </c>
      <c r="X283" s="266" t="str">
        <f>VLOOKUP($B283,QualitativeNotes!B:C,2,FALSE)</f>
        <v>N/A</v>
      </c>
    </row>
    <row r="284" spans="1:24" ht="90">
      <c r="A284" s="259">
        <v>43921</v>
      </c>
      <c r="B284" s="260" t="s">
        <v>97</v>
      </c>
      <c r="C284" s="261" t="s">
        <v>216</v>
      </c>
      <c r="D284" s="261" t="s">
        <v>378</v>
      </c>
      <c r="E284" s="261" t="s">
        <v>489</v>
      </c>
      <c r="F284" s="262" t="s">
        <v>746</v>
      </c>
      <c r="G284" s="262"/>
      <c r="H284" s="262" t="s">
        <v>747</v>
      </c>
      <c r="I284" s="263" t="s">
        <v>452</v>
      </c>
      <c r="J284" s="264" t="s">
        <v>249</v>
      </c>
      <c r="K284" s="265">
        <v>5000000</v>
      </c>
      <c r="L284" s="266" t="str">
        <f>VLOOKUP(B284,QualitativeNotes!B:C,2,FALSE)</f>
        <v>N/A</v>
      </c>
      <c r="M284" s="262"/>
      <c r="N284" s="262" t="s">
        <v>747</v>
      </c>
      <c r="O284" s="263" t="s">
        <v>452</v>
      </c>
      <c r="P284" s="264" t="s">
        <v>249</v>
      </c>
      <c r="Q284" s="265">
        <v>5000000</v>
      </c>
      <c r="R284" s="266" t="str">
        <f>VLOOKUP($B284,QualitativeNotes!B:C,2,FALSE)</f>
        <v>N/A</v>
      </c>
      <c r="S284" s="262"/>
      <c r="T284" s="262" t="s">
        <v>747</v>
      </c>
      <c r="U284" s="263" t="s">
        <v>452</v>
      </c>
      <c r="V284" s="264" t="s">
        <v>249</v>
      </c>
      <c r="W284" s="265">
        <v>5000000</v>
      </c>
      <c r="X284" s="266" t="str">
        <f>VLOOKUP($B284,QualitativeNotes!B:C,2,FALSE)</f>
        <v>N/A</v>
      </c>
    </row>
    <row r="285" spans="1:24" ht="90">
      <c r="A285" s="259">
        <v>43921</v>
      </c>
      <c r="B285" s="260" t="s">
        <v>97</v>
      </c>
      <c r="C285" s="261" t="s">
        <v>216</v>
      </c>
      <c r="D285" s="261" t="s">
        <v>378</v>
      </c>
      <c r="E285" s="261" t="s">
        <v>489</v>
      </c>
      <c r="F285" s="262" t="s">
        <v>746</v>
      </c>
      <c r="G285" s="262"/>
      <c r="H285" s="262" t="s">
        <v>747</v>
      </c>
      <c r="I285" s="263" t="s">
        <v>452</v>
      </c>
      <c r="J285" s="264" t="s">
        <v>251</v>
      </c>
      <c r="K285" s="265">
        <v>5000000</v>
      </c>
      <c r="L285" s="266" t="str">
        <f>VLOOKUP(B285,QualitativeNotes!B:C,2,FALSE)</f>
        <v>N/A</v>
      </c>
      <c r="M285" s="262"/>
      <c r="N285" s="262" t="s">
        <v>747</v>
      </c>
      <c r="O285" s="263" t="s">
        <v>452</v>
      </c>
      <c r="P285" s="264" t="s">
        <v>251</v>
      </c>
      <c r="Q285" s="265">
        <v>5000000</v>
      </c>
      <c r="R285" s="266" t="str">
        <f>VLOOKUP($B285,QualitativeNotes!B:C,2,FALSE)</f>
        <v>N/A</v>
      </c>
      <c r="S285" s="262"/>
      <c r="T285" s="262" t="s">
        <v>747</v>
      </c>
      <c r="U285" s="263" t="s">
        <v>452</v>
      </c>
      <c r="V285" s="264" t="s">
        <v>251</v>
      </c>
      <c r="W285" s="265">
        <v>5000000</v>
      </c>
      <c r="X285" s="266" t="str">
        <f>VLOOKUP($B285,QualitativeNotes!B:C,2,FALSE)</f>
        <v>N/A</v>
      </c>
    </row>
    <row r="286" spans="1:24" ht="90">
      <c r="A286" s="259">
        <v>43921</v>
      </c>
      <c r="B286" s="260" t="s">
        <v>97</v>
      </c>
      <c r="C286" s="261" t="s">
        <v>216</v>
      </c>
      <c r="D286" s="261" t="s">
        <v>378</v>
      </c>
      <c r="E286" s="261" t="s">
        <v>489</v>
      </c>
      <c r="F286" s="262" t="s">
        <v>746</v>
      </c>
      <c r="G286" s="262"/>
      <c r="H286" s="262" t="s">
        <v>747</v>
      </c>
      <c r="I286" s="263" t="s">
        <v>452</v>
      </c>
      <c r="J286" s="264" t="s">
        <v>252</v>
      </c>
      <c r="K286" s="265">
        <v>5000000</v>
      </c>
      <c r="L286" s="266" t="str">
        <f>VLOOKUP(B286,QualitativeNotes!B:C,2,FALSE)</f>
        <v>N/A</v>
      </c>
      <c r="M286" s="262"/>
      <c r="N286" s="262" t="s">
        <v>747</v>
      </c>
      <c r="O286" s="263" t="s">
        <v>452</v>
      </c>
      <c r="P286" s="264" t="s">
        <v>252</v>
      </c>
      <c r="Q286" s="265">
        <v>5000000</v>
      </c>
      <c r="R286" s="266" t="str">
        <f>VLOOKUP($B286,QualitativeNotes!B:C,2,FALSE)</f>
        <v>N/A</v>
      </c>
      <c r="S286" s="262"/>
      <c r="T286" s="262" t="s">
        <v>747</v>
      </c>
      <c r="U286" s="263" t="s">
        <v>452</v>
      </c>
      <c r="V286" s="264" t="s">
        <v>252</v>
      </c>
      <c r="W286" s="265">
        <v>5000000</v>
      </c>
      <c r="X286" s="266" t="str">
        <f>VLOOKUP($B286,QualitativeNotes!B:C,2,FALSE)</f>
        <v>N/A</v>
      </c>
    </row>
    <row r="287" spans="1:24" ht="90">
      <c r="A287" s="259">
        <v>43921</v>
      </c>
      <c r="B287" s="260" t="s">
        <v>97</v>
      </c>
      <c r="C287" s="261" t="s">
        <v>216</v>
      </c>
      <c r="D287" s="261" t="s">
        <v>378</v>
      </c>
      <c r="E287" s="261" t="s">
        <v>489</v>
      </c>
      <c r="F287" s="262" t="s">
        <v>746</v>
      </c>
      <c r="G287" s="262"/>
      <c r="H287" s="262" t="s">
        <v>747</v>
      </c>
      <c r="I287" s="263" t="s">
        <v>452</v>
      </c>
      <c r="J287" s="264" t="s">
        <v>247</v>
      </c>
      <c r="K287" s="265">
        <v>5000000</v>
      </c>
      <c r="L287" s="266" t="str">
        <f>VLOOKUP(B287,QualitativeNotes!B:C,2,FALSE)</f>
        <v>N/A</v>
      </c>
      <c r="M287" s="262"/>
      <c r="N287" s="262" t="s">
        <v>747</v>
      </c>
      <c r="O287" s="263" t="s">
        <v>452</v>
      </c>
      <c r="P287" s="264" t="s">
        <v>247</v>
      </c>
      <c r="Q287" s="265">
        <v>5000000</v>
      </c>
      <c r="R287" s="266" t="str">
        <f>VLOOKUP($B287,QualitativeNotes!B:C,2,FALSE)</f>
        <v>N/A</v>
      </c>
      <c r="S287" s="262"/>
      <c r="T287" s="262" t="s">
        <v>747</v>
      </c>
      <c r="U287" s="263" t="s">
        <v>452</v>
      </c>
      <c r="V287" s="264" t="s">
        <v>247</v>
      </c>
      <c r="W287" s="265">
        <v>5000000</v>
      </c>
      <c r="X287" s="266" t="str">
        <f>VLOOKUP($B287,QualitativeNotes!B:C,2,FALSE)</f>
        <v>N/A</v>
      </c>
    </row>
    <row r="288" spans="1:24" ht="90">
      <c r="A288" s="259">
        <v>43921</v>
      </c>
      <c r="B288" s="260" t="s">
        <v>93</v>
      </c>
      <c r="C288" s="261" t="s">
        <v>92</v>
      </c>
      <c r="D288" s="261" t="s">
        <v>92</v>
      </c>
      <c r="E288" s="261" t="s">
        <v>694</v>
      </c>
      <c r="F288" s="262" t="s">
        <v>389</v>
      </c>
      <c r="G288" s="262"/>
      <c r="H288" s="262" t="s">
        <v>747</v>
      </c>
      <c r="I288" s="263" t="s">
        <v>452</v>
      </c>
      <c r="J288" s="264"/>
      <c r="K288" s="272">
        <v>0.99990000000000001</v>
      </c>
      <c r="L288" s="266" t="str">
        <f>VLOOKUP(B288,QualitativeNotes!B:C,2,FALSE)</f>
        <v>N/A</v>
      </c>
      <c r="M288" s="262"/>
      <c r="N288" s="262" t="s">
        <v>747</v>
      </c>
      <c r="O288" s="263" t="s">
        <v>452</v>
      </c>
      <c r="P288" s="264"/>
      <c r="Q288" s="272">
        <v>0.99990000000000001</v>
      </c>
      <c r="R288" s="266" t="str">
        <f>VLOOKUP($B288,QualitativeNotes!B:C,2,FALSE)</f>
        <v>N/A</v>
      </c>
      <c r="S288" s="262"/>
      <c r="T288" s="262" t="s">
        <v>747</v>
      </c>
      <c r="U288" s="263" t="s">
        <v>452</v>
      </c>
      <c r="V288" s="264"/>
      <c r="W288" s="272">
        <v>0.99990000000000001</v>
      </c>
      <c r="X288" s="266" t="str">
        <f>VLOOKUP($B288,QualitativeNotes!B:C,2,FALSE)</f>
        <v>N/A</v>
      </c>
    </row>
    <row r="289" spans="1:24" ht="45">
      <c r="A289" s="259">
        <v>43921</v>
      </c>
      <c r="B289" s="260" t="s">
        <v>183</v>
      </c>
      <c r="C289" s="261" t="s">
        <v>182</v>
      </c>
      <c r="D289" s="261" t="s">
        <v>182</v>
      </c>
      <c r="E289" s="261" t="s">
        <v>694</v>
      </c>
      <c r="F289" s="262" t="s">
        <v>389</v>
      </c>
      <c r="G289" s="262"/>
      <c r="H289" s="262" t="s">
        <v>747</v>
      </c>
      <c r="I289" s="263" t="s">
        <v>452</v>
      </c>
      <c r="J289" s="264"/>
      <c r="K289" s="272">
        <v>0.99980000000000002</v>
      </c>
      <c r="L289" s="266" t="str">
        <f>VLOOKUP(B289,QualitativeNotes!B:C,2,FALSE)</f>
        <v>N/A</v>
      </c>
      <c r="M289" s="262"/>
      <c r="N289" s="262" t="s">
        <v>747</v>
      </c>
      <c r="O289" s="263" t="s">
        <v>452</v>
      </c>
      <c r="P289" s="264"/>
      <c r="Q289" s="272">
        <v>0.99980000000000002</v>
      </c>
      <c r="R289" s="266" t="str">
        <f>VLOOKUP($B289,QualitativeNotes!B:C,2,FALSE)</f>
        <v>N/A</v>
      </c>
      <c r="S289" s="262"/>
      <c r="T289" s="262" t="s">
        <v>747</v>
      </c>
      <c r="U289" s="263" t="s">
        <v>452</v>
      </c>
      <c r="V289" s="264"/>
      <c r="W289" s="272">
        <v>0.99980000000000002</v>
      </c>
      <c r="X289" s="266" t="str">
        <f>VLOOKUP($B289,QualitativeNotes!B:C,2,FALSE)</f>
        <v>N/A</v>
      </c>
    </row>
    <row r="290" spans="1:24" ht="45">
      <c r="A290" s="259">
        <v>43921</v>
      </c>
      <c r="B290" s="260" t="s">
        <v>181</v>
      </c>
      <c r="C290" s="261" t="s">
        <v>292</v>
      </c>
      <c r="D290" s="261" t="s">
        <v>710</v>
      </c>
      <c r="E290" s="261" t="s">
        <v>711</v>
      </c>
      <c r="F290" s="262" t="s">
        <v>389</v>
      </c>
      <c r="G290" s="262"/>
      <c r="H290" s="262" t="s">
        <v>747</v>
      </c>
      <c r="I290" s="263" t="s">
        <v>452</v>
      </c>
      <c r="J290" s="273" t="s">
        <v>786</v>
      </c>
      <c r="K290" s="274">
        <v>6.25E-2</v>
      </c>
      <c r="L290" s="266" t="str">
        <f>VLOOKUP(B290,QualitativeNotes!B:C,2,FALSE)</f>
        <v>N/A</v>
      </c>
      <c r="M290" s="262"/>
      <c r="N290" s="262" t="s">
        <v>747</v>
      </c>
      <c r="O290" s="263" t="s">
        <v>452</v>
      </c>
      <c r="P290" s="273" t="s">
        <v>787</v>
      </c>
      <c r="Q290" s="274">
        <v>6.25E-2</v>
      </c>
      <c r="R290" s="266" t="str">
        <f>VLOOKUP($B290,QualitativeNotes!B:C,2,FALSE)</f>
        <v>N/A</v>
      </c>
      <c r="S290" s="262"/>
      <c r="T290" s="262" t="s">
        <v>747</v>
      </c>
      <c r="U290" s="263" t="s">
        <v>452</v>
      </c>
      <c r="V290" s="273" t="s">
        <v>788</v>
      </c>
      <c r="W290" s="274">
        <v>6.25E-2</v>
      </c>
      <c r="X290" s="266" t="str">
        <f>VLOOKUP($B290,QualitativeNotes!B:C,2,FALSE)</f>
        <v>N/A</v>
      </c>
    </row>
    <row r="291" spans="1:24" ht="45">
      <c r="A291" s="259">
        <v>43921</v>
      </c>
      <c r="B291" s="260" t="s">
        <v>181</v>
      </c>
      <c r="C291" s="261" t="s">
        <v>292</v>
      </c>
      <c r="D291" s="261" t="s">
        <v>710</v>
      </c>
      <c r="E291" s="261" t="s">
        <v>711</v>
      </c>
      <c r="F291" s="262" t="s">
        <v>389</v>
      </c>
      <c r="G291" s="262"/>
      <c r="H291" s="262" t="s">
        <v>747</v>
      </c>
      <c r="I291" s="263" t="s">
        <v>452</v>
      </c>
      <c r="J291" s="273" t="s">
        <v>789</v>
      </c>
      <c r="K291" s="274">
        <v>6.25E-2</v>
      </c>
      <c r="L291" s="266" t="str">
        <f>VLOOKUP(B291,QualitativeNotes!B:C,2,FALSE)</f>
        <v>N/A</v>
      </c>
      <c r="M291" s="262"/>
      <c r="N291" s="262" t="s">
        <v>747</v>
      </c>
      <c r="O291" s="263" t="s">
        <v>452</v>
      </c>
      <c r="P291" s="273" t="s">
        <v>789</v>
      </c>
      <c r="Q291" s="274">
        <v>6.25E-2</v>
      </c>
      <c r="R291" s="266" t="str">
        <f>VLOOKUP($B291,QualitativeNotes!B:C,2,FALSE)</f>
        <v>N/A</v>
      </c>
      <c r="S291" s="262"/>
      <c r="T291" s="262" t="s">
        <v>747</v>
      </c>
      <c r="U291" s="263" t="s">
        <v>452</v>
      </c>
      <c r="V291" s="273" t="s">
        <v>789</v>
      </c>
      <c r="W291" s="274">
        <v>6.25E-2</v>
      </c>
      <c r="X291" s="266" t="str">
        <f>VLOOKUP($B291,QualitativeNotes!B:C,2,FALSE)</f>
        <v>N/A</v>
      </c>
    </row>
    <row r="292" spans="1:24" ht="45">
      <c r="A292" s="259">
        <v>43921</v>
      </c>
      <c r="B292" s="260" t="s">
        <v>181</v>
      </c>
      <c r="C292" s="261" t="s">
        <v>292</v>
      </c>
      <c r="D292" s="261" t="s">
        <v>710</v>
      </c>
      <c r="E292" s="261" t="s">
        <v>711</v>
      </c>
      <c r="F292" s="262" t="s">
        <v>389</v>
      </c>
      <c r="G292" s="262"/>
      <c r="H292" s="262" t="s">
        <v>747</v>
      </c>
      <c r="I292" s="263" t="s">
        <v>452</v>
      </c>
      <c r="J292" s="273" t="s">
        <v>790</v>
      </c>
      <c r="K292" s="274">
        <v>6.25E-2</v>
      </c>
      <c r="L292" s="266" t="str">
        <f>VLOOKUP(B292,QualitativeNotes!B:C,2,FALSE)</f>
        <v>N/A</v>
      </c>
      <c r="M292" s="262"/>
      <c r="N292" s="262" t="s">
        <v>747</v>
      </c>
      <c r="O292" s="263" t="s">
        <v>452</v>
      </c>
      <c r="P292" s="273" t="s">
        <v>790</v>
      </c>
      <c r="Q292" s="274">
        <v>6.25E-2</v>
      </c>
      <c r="R292" s="266" t="str">
        <f>VLOOKUP($B292,QualitativeNotes!B:C,2,FALSE)</f>
        <v>N/A</v>
      </c>
      <c r="S292" s="262"/>
      <c r="T292" s="262" t="s">
        <v>747</v>
      </c>
      <c r="U292" s="263" t="s">
        <v>452</v>
      </c>
      <c r="V292" s="273" t="s">
        <v>790</v>
      </c>
      <c r="W292" s="274">
        <v>6.25E-2</v>
      </c>
      <c r="X292" s="266" t="str">
        <f>VLOOKUP($B292,QualitativeNotes!B:C,2,FALSE)</f>
        <v>N/A</v>
      </c>
    </row>
    <row r="293" spans="1:24">
      <c r="A293" s="259">
        <v>43921</v>
      </c>
      <c r="B293" s="260" t="s">
        <v>135</v>
      </c>
      <c r="C293" s="261" t="s">
        <v>218</v>
      </c>
      <c r="D293" s="261" t="s">
        <v>134</v>
      </c>
      <c r="E293" s="261" t="s">
        <v>417</v>
      </c>
      <c r="F293" s="262" t="s">
        <v>746</v>
      </c>
      <c r="G293" s="262"/>
      <c r="H293" s="262" t="s">
        <v>747</v>
      </c>
      <c r="I293" s="263" t="s">
        <v>452</v>
      </c>
      <c r="J293" s="264"/>
      <c r="K293" s="268" t="s">
        <v>791</v>
      </c>
      <c r="L293" s="266" t="str">
        <f>VLOOKUP(B293,QualitativeNotes!B:C,2,FALSE)</f>
        <v>N/A</v>
      </c>
      <c r="M293" s="262"/>
      <c r="N293" s="262" t="s">
        <v>747</v>
      </c>
      <c r="O293" s="263" t="s">
        <v>452</v>
      </c>
      <c r="P293" s="264"/>
      <c r="Q293" s="268" t="s">
        <v>791</v>
      </c>
      <c r="R293" s="266" t="str">
        <f>VLOOKUP($B293,QualitativeNotes!B:C,2,FALSE)</f>
        <v>N/A</v>
      </c>
      <c r="S293" s="262"/>
      <c r="T293" s="262" t="s">
        <v>747</v>
      </c>
      <c r="U293" s="263" t="s">
        <v>452</v>
      </c>
      <c r="V293" s="264"/>
      <c r="W293" s="268" t="s">
        <v>791</v>
      </c>
      <c r="X293" s="266" t="str">
        <f>VLOOKUP($B293,QualitativeNotes!B:C,2,FALSE)</f>
        <v>N/A</v>
      </c>
    </row>
    <row r="294" spans="1:24" ht="30">
      <c r="A294" s="259">
        <v>43921</v>
      </c>
      <c r="B294" s="260" t="s">
        <v>315</v>
      </c>
      <c r="C294" s="261" t="s">
        <v>219</v>
      </c>
      <c r="D294" s="261" t="s">
        <v>266</v>
      </c>
      <c r="E294" s="261" t="s">
        <v>490</v>
      </c>
      <c r="F294" s="262" t="s">
        <v>746</v>
      </c>
      <c r="G294" s="262"/>
      <c r="H294" s="262" t="s">
        <v>747</v>
      </c>
      <c r="I294" s="263" t="s">
        <v>452</v>
      </c>
      <c r="J294" s="264"/>
      <c r="K294" s="269">
        <v>10</v>
      </c>
      <c r="L294" s="266" t="str">
        <f>VLOOKUP(B294,QualitativeNotes!B:C,2,FALSE)</f>
        <v>N/A</v>
      </c>
      <c r="M294" s="262"/>
      <c r="N294" s="262" t="s">
        <v>747</v>
      </c>
      <c r="O294" s="263" t="s">
        <v>452</v>
      </c>
      <c r="P294" s="264"/>
      <c r="Q294" s="269">
        <v>10</v>
      </c>
      <c r="R294" s="266" t="str">
        <f>VLOOKUP($B294,QualitativeNotes!B:C,2,FALSE)</f>
        <v>N/A</v>
      </c>
      <c r="S294" s="262"/>
      <c r="T294" s="262" t="s">
        <v>747</v>
      </c>
      <c r="U294" s="263" t="s">
        <v>452</v>
      </c>
      <c r="V294" s="264"/>
      <c r="W294" s="269">
        <v>10</v>
      </c>
      <c r="X294" s="266" t="str">
        <f>VLOOKUP($B294,QualitativeNotes!B:C,2,FALSE)</f>
        <v>N/A</v>
      </c>
    </row>
    <row r="295" spans="1:24" ht="30">
      <c r="A295" s="259">
        <v>43921</v>
      </c>
      <c r="B295" s="260" t="s">
        <v>316</v>
      </c>
      <c r="C295" s="261" t="s">
        <v>219</v>
      </c>
      <c r="D295" s="261" t="s">
        <v>267</v>
      </c>
      <c r="E295" s="261" t="s">
        <v>490</v>
      </c>
      <c r="F295" s="262" t="s">
        <v>746</v>
      </c>
      <c r="G295" s="262"/>
      <c r="H295" s="262" t="s">
        <v>747</v>
      </c>
      <c r="I295" s="263" t="s">
        <v>452</v>
      </c>
      <c r="J295" s="264"/>
      <c r="K295" s="269">
        <v>10</v>
      </c>
      <c r="L295" s="266" t="str">
        <f>VLOOKUP(B295,QualitativeNotes!B:C,2,FALSE)</f>
        <v>N/A</v>
      </c>
      <c r="M295" s="262"/>
      <c r="N295" s="262" t="s">
        <v>747</v>
      </c>
      <c r="O295" s="263" t="s">
        <v>452</v>
      </c>
      <c r="P295" s="264"/>
      <c r="Q295" s="269">
        <v>10</v>
      </c>
      <c r="R295" s="266" t="str">
        <f>VLOOKUP($B295,QualitativeNotes!B:C,2,FALSE)</f>
        <v>N/A</v>
      </c>
      <c r="S295" s="262"/>
      <c r="T295" s="262" t="s">
        <v>747</v>
      </c>
      <c r="U295" s="263" t="s">
        <v>452</v>
      </c>
      <c r="V295" s="264"/>
      <c r="W295" s="269">
        <v>10</v>
      </c>
      <c r="X295" s="266" t="str">
        <f>VLOOKUP($B295,QualitativeNotes!B:C,2,FALSE)</f>
        <v>N/A</v>
      </c>
    </row>
    <row r="296" spans="1:24" ht="30">
      <c r="A296" s="259">
        <v>43921</v>
      </c>
      <c r="B296" s="260" t="s">
        <v>317</v>
      </c>
      <c r="C296" s="261" t="s">
        <v>219</v>
      </c>
      <c r="D296" s="261" t="s">
        <v>311</v>
      </c>
      <c r="E296" s="261" t="s">
        <v>490</v>
      </c>
      <c r="F296" s="262" t="s">
        <v>746</v>
      </c>
      <c r="G296" s="262"/>
      <c r="H296" s="262" t="s">
        <v>747</v>
      </c>
      <c r="I296" s="263" t="s">
        <v>452</v>
      </c>
      <c r="J296" s="264"/>
      <c r="K296" s="269">
        <v>15</v>
      </c>
      <c r="L296" s="266" t="str">
        <f>VLOOKUP(B296,QualitativeNotes!B:C,2,FALSE)</f>
        <v>N/A</v>
      </c>
      <c r="M296" s="262"/>
      <c r="N296" s="262" t="s">
        <v>747</v>
      </c>
      <c r="O296" s="263" t="s">
        <v>452</v>
      </c>
      <c r="P296" s="264"/>
      <c r="Q296" s="269">
        <v>15</v>
      </c>
      <c r="R296" s="266" t="str">
        <f>VLOOKUP($B296,QualitativeNotes!B:C,2,FALSE)</f>
        <v>N/A</v>
      </c>
      <c r="S296" s="262"/>
      <c r="T296" s="262" t="s">
        <v>747</v>
      </c>
      <c r="U296" s="263" t="s">
        <v>452</v>
      </c>
      <c r="V296" s="264"/>
      <c r="W296" s="269">
        <v>15</v>
      </c>
      <c r="X296" s="266" t="str">
        <f>VLOOKUP($B296,QualitativeNotes!B:C,2,FALSE)</f>
        <v>N/A</v>
      </c>
    </row>
    <row r="297" spans="1:24" ht="30">
      <c r="A297" s="259">
        <v>43921</v>
      </c>
      <c r="B297" s="260" t="s">
        <v>318</v>
      </c>
      <c r="C297" s="261" t="s">
        <v>219</v>
      </c>
      <c r="D297" s="261" t="s">
        <v>270</v>
      </c>
      <c r="E297" s="261" t="s">
        <v>490</v>
      </c>
      <c r="F297" s="262" t="s">
        <v>746</v>
      </c>
      <c r="G297" s="262"/>
      <c r="H297" s="262" t="s">
        <v>747</v>
      </c>
      <c r="I297" s="263" t="s">
        <v>452</v>
      </c>
      <c r="J297" s="264"/>
      <c r="K297" s="269">
        <v>5</v>
      </c>
      <c r="L297" s="266" t="str">
        <f>VLOOKUP(B297,QualitativeNotes!B:C,2,FALSE)</f>
        <v>N/A</v>
      </c>
      <c r="M297" s="262"/>
      <c r="N297" s="262" t="s">
        <v>747</v>
      </c>
      <c r="O297" s="263" t="s">
        <v>452</v>
      </c>
      <c r="P297" s="264"/>
      <c r="Q297" s="269">
        <v>5</v>
      </c>
      <c r="R297" s="266" t="str">
        <f>VLOOKUP($B297,QualitativeNotes!B:C,2,FALSE)</f>
        <v>N/A</v>
      </c>
      <c r="S297" s="262"/>
      <c r="T297" s="262" t="s">
        <v>747</v>
      </c>
      <c r="U297" s="263" t="s">
        <v>452</v>
      </c>
      <c r="V297" s="264"/>
      <c r="W297" s="269">
        <v>5</v>
      </c>
      <c r="X297" s="266" t="str">
        <f>VLOOKUP($B297,QualitativeNotes!B:C,2,FALSE)</f>
        <v>N/A</v>
      </c>
    </row>
    <row r="298" spans="1:24" ht="30">
      <c r="A298" s="259">
        <v>43921</v>
      </c>
      <c r="B298" s="260" t="s">
        <v>319</v>
      </c>
      <c r="C298" s="261" t="s">
        <v>219</v>
      </c>
      <c r="D298" s="261" t="s">
        <v>268</v>
      </c>
      <c r="E298" s="261" t="s">
        <v>490</v>
      </c>
      <c r="F298" s="262" t="s">
        <v>746</v>
      </c>
      <c r="G298" s="262"/>
      <c r="H298" s="262" t="s">
        <v>747</v>
      </c>
      <c r="I298" s="263" t="s">
        <v>452</v>
      </c>
      <c r="J298" s="264"/>
      <c r="K298" s="269">
        <v>10</v>
      </c>
      <c r="L298" s="266" t="str">
        <f>VLOOKUP(B298,QualitativeNotes!B:C,2,FALSE)</f>
        <v>N/A</v>
      </c>
      <c r="M298" s="262"/>
      <c r="N298" s="262" t="s">
        <v>747</v>
      </c>
      <c r="O298" s="263" t="s">
        <v>452</v>
      </c>
      <c r="P298" s="264"/>
      <c r="Q298" s="269">
        <v>10</v>
      </c>
      <c r="R298" s="266" t="str">
        <f>VLOOKUP($B298,QualitativeNotes!B:C,2,FALSE)</f>
        <v>N/A</v>
      </c>
      <c r="S298" s="262"/>
      <c r="T298" s="262" t="s">
        <v>747</v>
      </c>
      <c r="U298" s="263" t="s">
        <v>452</v>
      </c>
      <c r="V298" s="264"/>
      <c r="W298" s="269">
        <v>10</v>
      </c>
      <c r="X298" s="266" t="str">
        <f>VLOOKUP($B298,QualitativeNotes!B:C,2,FALSE)</f>
        <v>N/A</v>
      </c>
    </row>
    <row r="299" spans="1:24" ht="30">
      <c r="A299" s="259">
        <v>43921</v>
      </c>
      <c r="B299" s="260" t="s">
        <v>320</v>
      </c>
      <c r="C299" s="261" t="s">
        <v>219</v>
      </c>
      <c r="D299" s="261" t="s">
        <v>269</v>
      </c>
      <c r="E299" s="261" t="s">
        <v>490</v>
      </c>
      <c r="F299" s="262" t="s">
        <v>746</v>
      </c>
      <c r="G299" s="262"/>
      <c r="H299" s="262" t="s">
        <v>747</v>
      </c>
      <c r="I299" s="263" t="s">
        <v>452</v>
      </c>
      <c r="J299" s="264"/>
      <c r="K299" s="269">
        <v>15</v>
      </c>
      <c r="L299" s="266" t="str">
        <f>VLOOKUP(B299,QualitativeNotes!B:C,2,FALSE)</f>
        <v>N/A</v>
      </c>
      <c r="M299" s="262"/>
      <c r="N299" s="262" t="s">
        <v>747</v>
      </c>
      <c r="O299" s="263" t="s">
        <v>452</v>
      </c>
      <c r="P299" s="264"/>
      <c r="Q299" s="269">
        <v>15</v>
      </c>
      <c r="R299" s="266" t="str">
        <f>VLOOKUP($B299,QualitativeNotes!B:C,2,FALSE)</f>
        <v>N/A</v>
      </c>
      <c r="S299" s="262"/>
      <c r="T299" s="262" t="s">
        <v>747</v>
      </c>
      <c r="U299" s="263" t="s">
        <v>452</v>
      </c>
      <c r="V299" s="264"/>
      <c r="W299" s="269">
        <v>15</v>
      </c>
      <c r="X299" s="266" t="str">
        <f>VLOOKUP($B299,QualitativeNotes!B:C,2,FALSE)</f>
        <v>N/A</v>
      </c>
    </row>
    <row r="300" spans="1:24" ht="30">
      <c r="A300" s="259">
        <v>43921</v>
      </c>
      <c r="B300" s="260" t="s">
        <v>321</v>
      </c>
      <c r="C300" s="261" t="s">
        <v>219</v>
      </c>
      <c r="D300" s="261" t="s">
        <v>312</v>
      </c>
      <c r="E300" s="261" t="s">
        <v>490</v>
      </c>
      <c r="F300" s="262" t="s">
        <v>746</v>
      </c>
      <c r="G300" s="262"/>
      <c r="H300" s="262" t="s">
        <v>747</v>
      </c>
      <c r="I300" s="263" t="s">
        <v>452</v>
      </c>
      <c r="J300" s="264"/>
      <c r="K300" s="269">
        <v>10</v>
      </c>
      <c r="L300" s="266" t="str">
        <f>VLOOKUP(B300,QualitativeNotes!B:C,2,FALSE)</f>
        <v>N/A</v>
      </c>
      <c r="M300" s="262"/>
      <c r="N300" s="262" t="s">
        <v>747</v>
      </c>
      <c r="O300" s="263" t="s">
        <v>452</v>
      </c>
      <c r="P300" s="264"/>
      <c r="Q300" s="269">
        <v>10</v>
      </c>
      <c r="R300" s="266" t="str">
        <f>VLOOKUP($B300,QualitativeNotes!B:C,2,FALSE)</f>
        <v>N/A</v>
      </c>
      <c r="S300" s="262"/>
      <c r="T300" s="262" t="s">
        <v>747</v>
      </c>
      <c r="U300" s="263" t="s">
        <v>452</v>
      </c>
      <c r="V300" s="264"/>
      <c r="W300" s="269">
        <v>10</v>
      </c>
      <c r="X300" s="266" t="str">
        <f>VLOOKUP($B300,QualitativeNotes!B:C,2,FALSE)</f>
        <v>N/A</v>
      </c>
    </row>
    <row r="301" spans="1:24" ht="30">
      <c r="A301" s="259">
        <v>43921</v>
      </c>
      <c r="B301" s="260" t="s">
        <v>322</v>
      </c>
      <c r="C301" s="261" t="s">
        <v>219</v>
      </c>
      <c r="D301" s="261" t="s">
        <v>313</v>
      </c>
      <c r="E301" s="261" t="s">
        <v>490</v>
      </c>
      <c r="F301" s="262" t="s">
        <v>746</v>
      </c>
      <c r="G301" s="262"/>
      <c r="H301" s="262" t="s">
        <v>747</v>
      </c>
      <c r="I301" s="263" t="s">
        <v>452</v>
      </c>
      <c r="J301" s="264"/>
      <c r="K301" s="269">
        <v>15</v>
      </c>
      <c r="L301" s="266" t="str">
        <f>VLOOKUP(B301,QualitativeNotes!B:C,2,FALSE)</f>
        <v>N/A</v>
      </c>
      <c r="M301" s="262"/>
      <c r="N301" s="262" t="s">
        <v>747</v>
      </c>
      <c r="O301" s="263" t="s">
        <v>452</v>
      </c>
      <c r="P301" s="264"/>
      <c r="Q301" s="269">
        <v>15</v>
      </c>
      <c r="R301" s="266" t="str">
        <f>VLOOKUP($B301,QualitativeNotes!B:C,2,FALSE)</f>
        <v>N/A</v>
      </c>
      <c r="S301" s="262"/>
      <c r="T301" s="262" t="s">
        <v>747</v>
      </c>
      <c r="U301" s="263" t="s">
        <v>452</v>
      </c>
      <c r="V301" s="264"/>
      <c r="W301" s="269">
        <v>15</v>
      </c>
      <c r="X301" s="266" t="str">
        <f>VLOOKUP($B301,QualitativeNotes!B:C,2,FALSE)</f>
        <v>N/A</v>
      </c>
    </row>
    <row r="302" spans="1:24" ht="30">
      <c r="A302" s="259">
        <v>43921</v>
      </c>
      <c r="B302" s="260" t="s">
        <v>407</v>
      </c>
      <c r="C302" s="261" t="s">
        <v>219</v>
      </c>
      <c r="D302" s="261" t="s">
        <v>314</v>
      </c>
      <c r="E302" s="261" t="s">
        <v>490</v>
      </c>
      <c r="F302" s="262" t="s">
        <v>746</v>
      </c>
      <c r="G302" s="262"/>
      <c r="H302" s="262" t="s">
        <v>747</v>
      </c>
      <c r="I302" s="263" t="s">
        <v>452</v>
      </c>
      <c r="J302" s="264"/>
      <c r="K302" s="269">
        <v>5</v>
      </c>
      <c r="L302" s="266" t="str">
        <f>VLOOKUP(B302,QualitativeNotes!B:C,2,FALSE)</f>
        <v>N/A</v>
      </c>
      <c r="M302" s="262"/>
      <c r="N302" s="262" t="s">
        <v>747</v>
      </c>
      <c r="O302" s="263" t="s">
        <v>452</v>
      </c>
      <c r="P302" s="264"/>
      <c r="Q302" s="269">
        <v>5</v>
      </c>
      <c r="R302" s="266" t="str">
        <f>VLOOKUP($B302,QualitativeNotes!B:C,2,FALSE)</f>
        <v>N/A</v>
      </c>
      <c r="S302" s="262"/>
      <c r="T302" s="262" t="s">
        <v>747</v>
      </c>
      <c r="U302" s="263" t="s">
        <v>452</v>
      </c>
      <c r="V302" s="264"/>
      <c r="W302" s="269">
        <v>5</v>
      </c>
      <c r="X302" s="266" t="str">
        <f>VLOOKUP($B302,QualitativeNotes!B:C,2,FALSE)</f>
        <v>N/A</v>
      </c>
    </row>
    <row r="303" spans="1:24" ht="75">
      <c r="A303" s="259">
        <v>43921</v>
      </c>
      <c r="B303" s="260" t="s">
        <v>136</v>
      </c>
      <c r="C303" s="261" t="s">
        <v>220</v>
      </c>
      <c r="D303" s="261" t="s">
        <v>379</v>
      </c>
      <c r="E303" s="261" t="s">
        <v>694</v>
      </c>
      <c r="F303" s="262" t="s">
        <v>746</v>
      </c>
      <c r="G303" s="262"/>
      <c r="H303" s="262" t="s">
        <v>747</v>
      </c>
      <c r="I303" s="263" t="s">
        <v>452</v>
      </c>
      <c r="J303" s="264"/>
      <c r="K303" s="272">
        <v>0.8</v>
      </c>
      <c r="L303" s="266" t="str">
        <f>VLOOKUP(B303,QualitativeNotes!B:C,2,FALSE)</f>
        <v>N/A</v>
      </c>
      <c r="M303" s="262"/>
      <c r="N303" s="262" t="s">
        <v>747</v>
      </c>
      <c r="O303" s="263" t="s">
        <v>452</v>
      </c>
      <c r="P303" s="264"/>
      <c r="Q303" s="272">
        <v>0.8</v>
      </c>
      <c r="R303" s="266" t="str">
        <f>VLOOKUP($B303,QualitativeNotes!B:C,2,FALSE)</f>
        <v>N/A</v>
      </c>
      <c r="S303" s="262"/>
      <c r="T303" s="262" t="s">
        <v>747</v>
      </c>
      <c r="U303" s="263" t="s">
        <v>452</v>
      </c>
      <c r="V303" s="264"/>
      <c r="W303" s="272">
        <v>0.8</v>
      </c>
      <c r="X303" s="266" t="str">
        <f>VLOOKUP($B303,QualitativeNotes!B:C,2,FALSE)</f>
        <v>N/A</v>
      </c>
    </row>
    <row r="304" spans="1:24" ht="75">
      <c r="A304" s="259">
        <v>43921</v>
      </c>
      <c r="B304" s="260" t="s">
        <v>136</v>
      </c>
      <c r="C304" s="261" t="s">
        <v>220</v>
      </c>
      <c r="D304" s="261" t="s">
        <v>379</v>
      </c>
      <c r="E304" s="261" t="s">
        <v>694</v>
      </c>
      <c r="F304" s="262" t="s">
        <v>746</v>
      </c>
      <c r="G304" s="262"/>
      <c r="H304" s="262" t="s">
        <v>747</v>
      </c>
      <c r="I304" s="263" t="s">
        <v>452</v>
      </c>
      <c r="J304" s="264"/>
      <c r="K304" s="272">
        <v>0.8</v>
      </c>
      <c r="L304" s="266" t="str">
        <f>VLOOKUP(B304,QualitativeNotes!B:C,2,FALSE)</f>
        <v>N/A</v>
      </c>
      <c r="M304" s="262"/>
      <c r="N304" s="262" t="s">
        <v>747</v>
      </c>
      <c r="O304" s="263" t="s">
        <v>452</v>
      </c>
      <c r="P304" s="264"/>
      <c r="Q304" s="272">
        <v>0.8</v>
      </c>
      <c r="R304" s="266" t="str">
        <f>VLOOKUP($B304,QualitativeNotes!B:C,2,FALSE)</f>
        <v>N/A</v>
      </c>
      <c r="S304" s="262"/>
      <c r="T304" s="262" t="s">
        <v>747</v>
      </c>
      <c r="U304" s="263" t="s">
        <v>452</v>
      </c>
      <c r="V304" s="264"/>
      <c r="W304" s="272">
        <v>0.8</v>
      </c>
      <c r="X304" s="266" t="str">
        <f>VLOOKUP($B304,QualitativeNotes!B:C,2,FALSE)</f>
        <v>N/A</v>
      </c>
    </row>
    <row r="305" spans="1:24" ht="75">
      <c r="A305" s="259">
        <v>43921</v>
      </c>
      <c r="B305" s="260" t="s">
        <v>137</v>
      </c>
      <c r="C305" s="261" t="s">
        <v>220</v>
      </c>
      <c r="D305" s="261" t="s">
        <v>380</v>
      </c>
      <c r="E305" s="261" t="s">
        <v>694</v>
      </c>
      <c r="F305" s="262" t="s">
        <v>746</v>
      </c>
      <c r="G305" s="262"/>
      <c r="H305" s="262" t="s">
        <v>747</v>
      </c>
      <c r="I305" s="263" t="s">
        <v>452</v>
      </c>
      <c r="J305" s="264" t="s">
        <v>283</v>
      </c>
      <c r="K305" s="272">
        <v>0.8</v>
      </c>
      <c r="L305" s="266" t="str">
        <f>VLOOKUP(B305,QualitativeNotes!B:C,2,FALSE)</f>
        <v>N/A</v>
      </c>
      <c r="M305" s="262"/>
      <c r="N305" s="262" t="s">
        <v>747</v>
      </c>
      <c r="O305" s="263" t="s">
        <v>452</v>
      </c>
      <c r="P305" s="264" t="s">
        <v>283</v>
      </c>
      <c r="Q305" s="272">
        <v>0.8</v>
      </c>
      <c r="R305" s="266" t="str">
        <f>VLOOKUP($B305,QualitativeNotes!B:C,2,FALSE)</f>
        <v>N/A</v>
      </c>
      <c r="S305" s="262"/>
      <c r="T305" s="262" t="s">
        <v>747</v>
      </c>
      <c r="U305" s="263" t="s">
        <v>452</v>
      </c>
      <c r="V305" s="264" t="s">
        <v>283</v>
      </c>
      <c r="W305" s="272">
        <v>0.8</v>
      </c>
      <c r="X305" s="266" t="str">
        <f>VLOOKUP($B305,QualitativeNotes!B:C,2,FALSE)</f>
        <v>N/A</v>
      </c>
    </row>
    <row r="306" spans="1:24" ht="75">
      <c r="A306" s="259">
        <v>43921</v>
      </c>
      <c r="B306" s="260" t="s">
        <v>137</v>
      </c>
      <c r="C306" s="261" t="s">
        <v>220</v>
      </c>
      <c r="D306" s="261" t="s">
        <v>380</v>
      </c>
      <c r="E306" s="261" t="s">
        <v>694</v>
      </c>
      <c r="F306" s="262" t="s">
        <v>746</v>
      </c>
      <c r="G306" s="262"/>
      <c r="H306" s="262" t="s">
        <v>747</v>
      </c>
      <c r="I306" s="263" t="s">
        <v>452</v>
      </c>
      <c r="J306" s="264" t="s">
        <v>284</v>
      </c>
      <c r="K306" s="272">
        <v>0.8</v>
      </c>
      <c r="L306" s="266" t="str">
        <f>VLOOKUP(B306,QualitativeNotes!B:C,2,FALSE)</f>
        <v>N/A</v>
      </c>
      <c r="M306" s="262"/>
      <c r="N306" s="262" t="s">
        <v>747</v>
      </c>
      <c r="O306" s="263" t="s">
        <v>452</v>
      </c>
      <c r="P306" s="264" t="s">
        <v>284</v>
      </c>
      <c r="Q306" s="272">
        <v>0.8</v>
      </c>
      <c r="R306" s="266" t="str">
        <f>VLOOKUP($B306,QualitativeNotes!B:C,2,FALSE)</f>
        <v>N/A</v>
      </c>
      <c r="S306" s="262"/>
      <c r="T306" s="262" t="s">
        <v>747</v>
      </c>
      <c r="U306" s="263" t="s">
        <v>452</v>
      </c>
      <c r="V306" s="264" t="s">
        <v>284</v>
      </c>
      <c r="W306" s="272">
        <v>0.8</v>
      </c>
      <c r="X306" s="266" t="str">
        <f>VLOOKUP($B306,QualitativeNotes!B:C,2,FALSE)</f>
        <v>N/A</v>
      </c>
    </row>
    <row r="307" spans="1:24" ht="60">
      <c r="A307" s="259">
        <v>43921</v>
      </c>
      <c r="B307" s="260" t="s">
        <v>138</v>
      </c>
      <c r="C307" s="261" t="s">
        <v>220</v>
      </c>
      <c r="D307" s="261" t="s">
        <v>381</v>
      </c>
      <c r="E307" s="261" t="s">
        <v>694</v>
      </c>
      <c r="F307" s="262" t="s">
        <v>746</v>
      </c>
      <c r="G307" s="262"/>
      <c r="H307" s="262" t="s">
        <v>747</v>
      </c>
      <c r="I307" s="263" t="s">
        <v>452</v>
      </c>
      <c r="J307" s="264" t="s">
        <v>283</v>
      </c>
      <c r="K307" s="272">
        <v>0.8</v>
      </c>
      <c r="L307" s="266" t="str">
        <f>VLOOKUP(B307,QualitativeNotes!B:C,2,FALSE)</f>
        <v>N/A</v>
      </c>
      <c r="M307" s="262"/>
      <c r="N307" s="262" t="s">
        <v>747</v>
      </c>
      <c r="O307" s="263" t="s">
        <v>452</v>
      </c>
      <c r="P307" s="264" t="s">
        <v>283</v>
      </c>
      <c r="Q307" s="272">
        <v>0.8</v>
      </c>
      <c r="R307" s="266" t="str">
        <f>VLOOKUP($B307,QualitativeNotes!B:C,2,FALSE)</f>
        <v>N/A</v>
      </c>
      <c r="S307" s="262"/>
      <c r="T307" s="262" t="s">
        <v>747</v>
      </c>
      <c r="U307" s="263" t="s">
        <v>452</v>
      </c>
      <c r="V307" s="264" t="s">
        <v>283</v>
      </c>
      <c r="W307" s="272">
        <v>0.8</v>
      </c>
      <c r="X307" s="266" t="str">
        <f>VLOOKUP($B307,QualitativeNotes!B:C,2,FALSE)</f>
        <v>N/A</v>
      </c>
    </row>
    <row r="308" spans="1:24" ht="60">
      <c r="A308" s="259">
        <v>43921</v>
      </c>
      <c r="B308" s="260" t="s">
        <v>138</v>
      </c>
      <c r="C308" s="261" t="s">
        <v>220</v>
      </c>
      <c r="D308" s="261" t="s">
        <v>381</v>
      </c>
      <c r="E308" s="261" t="s">
        <v>694</v>
      </c>
      <c r="F308" s="262" t="s">
        <v>746</v>
      </c>
      <c r="G308" s="262"/>
      <c r="H308" s="262" t="s">
        <v>747</v>
      </c>
      <c r="I308" s="263" t="s">
        <v>452</v>
      </c>
      <c r="J308" s="264" t="s">
        <v>284</v>
      </c>
      <c r="K308" s="272">
        <v>0.8</v>
      </c>
      <c r="L308" s="266" t="str">
        <f>VLOOKUP(B308,QualitativeNotes!B:C,2,FALSE)</f>
        <v>N/A</v>
      </c>
      <c r="M308" s="262"/>
      <c r="N308" s="262" t="s">
        <v>747</v>
      </c>
      <c r="O308" s="263" t="s">
        <v>452</v>
      </c>
      <c r="P308" s="264" t="s">
        <v>284</v>
      </c>
      <c r="Q308" s="272">
        <v>0.8</v>
      </c>
      <c r="R308" s="266" t="str">
        <f>VLOOKUP($B308,QualitativeNotes!B:C,2,FALSE)</f>
        <v>N/A</v>
      </c>
      <c r="S308" s="262"/>
      <c r="T308" s="262" t="s">
        <v>747</v>
      </c>
      <c r="U308" s="263" t="s">
        <v>452</v>
      </c>
      <c r="V308" s="264" t="s">
        <v>284</v>
      </c>
      <c r="W308" s="272">
        <v>0.8</v>
      </c>
      <c r="X308" s="266" t="str">
        <f>VLOOKUP($B308,QualitativeNotes!B:C,2,FALSE)</f>
        <v>N/A</v>
      </c>
    </row>
    <row r="309" spans="1:24" ht="75">
      <c r="A309" s="259">
        <v>43921</v>
      </c>
      <c r="B309" s="260" t="s">
        <v>184</v>
      </c>
      <c r="C309" s="261" t="s">
        <v>221</v>
      </c>
      <c r="D309" s="261" t="s">
        <v>382</v>
      </c>
      <c r="E309" s="261" t="s">
        <v>694</v>
      </c>
      <c r="F309" s="262" t="s">
        <v>746</v>
      </c>
      <c r="G309" s="262"/>
      <c r="H309" s="262" t="s">
        <v>747</v>
      </c>
      <c r="I309" s="263" t="s">
        <v>452</v>
      </c>
      <c r="J309" s="264" t="s">
        <v>283</v>
      </c>
      <c r="K309" s="272">
        <v>0.8</v>
      </c>
      <c r="L309" s="266" t="str">
        <f>VLOOKUP(B309,QualitativeNotes!B:C,2,FALSE)</f>
        <v>N/A</v>
      </c>
      <c r="M309" s="262"/>
      <c r="N309" s="262" t="s">
        <v>747</v>
      </c>
      <c r="O309" s="263" t="s">
        <v>452</v>
      </c>
      <c r="P309" s="264" t="s">
        <v>283</v>
      </c>
      <c r="Q309" s="272">
        <v>0.8</v>
      </c>
      <c r="R309" s="266" t="str">
        <f>VLOOKUP($B309,QualitativeNotes!B:C,2,FALSE)</f>
        <v>N/A</v>
      </c>
      <c r="S309" s="262"/>
      <c r="T309" s="262" t="s">
        <v>747</v>
      </c>
      <c r="U309" s="263" t="s">
        <v>452</v>
      </c>
      <c r="V309" s="264" t="s">
        <v>283</v>
      </c>
      <c r="W309" s="272">
        <v>0.8</v>
      </c>
      <c r="X309" s="266" t="str">
        <f>VLOOKUP($B309,QualitativeNotes!B:C,2,FALSE)</f>
        <v>N/A</v>
      </c>
    </row>
    <row r="310" spans="1:24" ht="75">
      <c r="A310" s="259">
        <v>43921</v>
      </c>
      <c r="B310" s="260" t="s">
        <v>184</v>
      </c>
      <c r="C310" s="261" t="s">
        <v>221</v>
      </c>
      <c r="D310" s="261" t="s">
        <v>382</v>
      </c>
      <c r="E310" s="261" t="s">
        <v>694</v>
      </c>
      <c r="F310" s="262" t="s">
        <v>746</v>
      </c>
      <c r="G310" s="262"/>
      <c r="H310" s="262" t="s">
        <v>747</v>
      </c>
      <c r="I310" s="263" t="s">
        <v>452</v>
      </c>
      <c r="J310" s="264" t="s">
        <v>284</v>
      </c>
      <c r="K310" s="272">
        <v>0.8</v>
      </c>
      <c r="L310" s="266" t="str">
        <f>VLOOKUP(B310,QualitativeNotes!B:C,2,FALSE)</f>
        <v>N/A</v>
      </c>
      <c r="M310" s="262"/>
      <c r="N310" s="262" t="s">
        <v>747</v>
      </c>
      <c r="O310" s="263" t="s">
        <v>452</v>
      </c>
      <c r="P310" s="264" t="s">
        <v>284</v>
      </c>
      <c r="Q310" s="272">
        <v>0.8</v>
      </c>
      <c r="R310" s="266" t="str">
        <f>VLOOKUP($B310,QualitativeNotes!B:C,2,FALSE)</f>
        <v>N/A</v>
      </c>
      <c r="S310" s="262"/>
      <c r="T310" s="262" t="s">
        <v>747</v>
      </c>
      <c r="U310" s="263" t="s">
        <v>452</v>
      </c>
      <c r="V310" s="264" t="s">
        <v>284</v>
      </c>
      <c r="W310" s="272">
        <v>0.8</v>
      </c>
      <c r="X310" s="266" t="str">
        <f>VLOOKUP($B310,QualitativeNotes!B:C,2,FALSE)</f>
        <v>N/A</v>
      </c>
    </row>
    <row r="311" spans="1:24" ht="90">
      <c r="A311" s="259">
        <v>43921</v>
      </c>
      <c r="B311" s="260" t="s">
        <v>185</v>
      </c>
      <c r="C311" s="261" t="s">
        <v>221</v>
      </c>
      <c r="D311" s="261" t="s">
        <v>383</v>
      </c>
      <c r="E311" s="261" t="s">
        <v>694</v>
      </c>
      <c r="F311" s="262" t="s">
        <v>746</v>
      </c>
      <c r="G311" s="262"/>
      <c r="H311" s="262" t="s">
        <v>747</v>
      </c>
      <c r="I311" s="263" t="s">
        <v>452</v>
      </c>
      <c r="J311" s="264" t="s">
        <v>283</v>
      </c>
      <c r="K311" s="272">
        <v>0.8</v>
      </c>
      <c r="L311" s="266" t="str">
        <f>VLOOKUP(B311,QualitativeNotes!B:C,2,FALSE)</f>
        <v>N/A</v>
      </c>
      <c r="M311" s="262"/>
      <c r="N311" s="262" t="s">
        <v>747</v>
      </c>
      <c r="O311" s="263" t="s">
        <v>452</v>
      </c>
      <c r="P311" s="264" t="s">
        <v>283</v>
      </c>
      <c r="Q311" s="272">
        <v>0.8</v>
      </c>
      <c r="R311" s="266" t="str">
        <f>VLOOKUP($B311,QualitativeNotes!B:C,2,FALSE)</f>
        <v>N/A</v>
      </c>
      <c r="S311" s="262"/>
      <c r="T311" s="262" t="s">
        <v>747</v>
      </c>
      <c r="U311" s="263" t="s">
        <v>452</v>
      </c>
      <c r="V311" s="264" t="s">
        <v>283</v>
      </c>
      <c r="W311" s="272">
        <v>0.8</v>
      </c>
      <c r="X311" s="266" t="str">
        <f>VLOOKUP($B311,QualitativeNotes!B:C,2,FALSE)</f>
        <v>N/A</v>
      </c>
    </row>
    <row r="312" spans="1:24" ht="90">
      <c r="A312" s="259">
        <v>43921</v>
      </c>
      <c r="B312" s="260" t="s">
        <v>185</v>
      </c>
      <c r="C312" s="261" t="s">
        <v>221</v>
      </c>
      <c r="D312" s="261" t="s">
        <v>383</v>
      </c>
      <c r="E312" s="261" t="s">
        <v>694</v>
      </c>
      <c r="F312" s="262" t="s">
        <v>746</v>
      </c>
      <c r="G312" s="262"/>
      <c r="H312" s="262" t="s">
        <v>747</v>
      </c>
      <c r="I312" s="263" t="s">
        <v>452</v>
      </c>
      <c r="J312" s="264" t="s">
        <v>284</v>
      </c>
      <c r="K312" s="272">
        <v>0.8</v>
      </c>
      <c r="L312" s="266" t="str">
        <f>VLOOKUP(B312,QualitativeNotes!B:C,2,FALSE)</f>
        <v>N/A</v>
      </c>
      <c r="M312" s="262"/>
      <c r="N312" s="262" t="s">
        <v>747</v>
      </c>
      <c r="O312" s="263" t="s">
        <v>452</v>
      </c>
      <c r="P312" s="264" t="s">
        <v>284</v>
      </c>
      <c r="Q312" s="272">
        <v>0.8</v>
      </c>
      <c r="R312" s="266" t="str">
        <f>VLOOKUP($B312,QualitativeNotes!B:C,2,FALSE)</f>
        <v>N/A</v>
      </c>
      <c r="S312" s="262"/>
      <c r="T312" s="262" t="s">
        <v>747</v>
      </c>
      <c r="U312" s="263" t="s">
        <v>452</v>
      </c>
      <c r="V312" s="264" t="s">
        <v>284</v>
      </c>
      <c r="W312" s="272">
        <v>0.8</v>
      </c>
      <c r="X312" s="266" t="str">
        <f>VLOOKUP($B312,QualitativeNotes!B:C,2,FALSE)</f>
        <v>N/A</v>
      </c>
    </row>
    <row r="313" spans="1:24" ht="75">
      <c r="A313" s="259">
        <v>43921</v>
      </c>
      <c r="B313" s="260" t="s">
        <v>186</v>
      </c>
      <c r="C313" s="261" t="s">
        <v>221</v>
      </c>
      <c r="D313" s="261" t="s">
        <v>384</v>
      </c>
      <c r="E313" s="261" t="s">
        <v>694</v>
      </c>
      <c r="F313" s="262" t="s">
        <v>746</v>
      </c>
      <c r="G313" s="262"/>
      <c r="H313" s="262" t="s">
        <v>747</v>
      </c>
      <c r="I313" s="263" t="s">
        <v>452</v>
      </c>
      <c r="J313" s="264" t="s">
        <v>283</v>
      </c>
      <c r="K313" s="272">
        <v>0.8</v>
      </c>
      <c r="L313" s="266" t="str">
        <f>VLOOKUP(B313,QualitativeNotes!B:C,2,FALSE)</f>
        <v>N/A</v>
      </c>
      <c r="M313" s="262"/>
      <c r="N313" s="262" t="s">
        <v>747</v>
      </c>
      <c r="O313" s="263" t="s">
        <v>452</v>
      </c>
      <c r="P313" s="264" t="s">
        <v>283</v>
      </c>
      <c r="Q313" s="272">
        <v>0.8</v>
      </c>
      <c r="R313" s="266" t="str">
        <f>VLOOKUP($B313,QualitativeNotes!B:C,2,FALSE)</f>
        <v>N/A</v>
      </c>
      <c r="S313" s="262"/>
      <c r="T313" s="262" t="s">
        <v>747</v>
      </c>
      <c r="U313" s="263" t="s">
        <v>452</v>
      </c>
      <c r="V313" s="264" t="s">
        <v>283</v>
      </c>
      <c r="W313" s="272">
        <v>0.8</v>
      </c>
      <c r="X313" s="266" t="str">
        <f>VLOOKUP($B313,QualitativeNotes!B:C,2,FALSE)</f>
        <v>N/A</v>
      </c>
    </row>
    <row r="314" spans="1:24" ht="75">
      <c r="A314" s="259">
        <v>43921</v>
      </c>
      <c r="B314" s="260" t="s">
        <v>186</v>
      </c>
      <c r="C314" s="261" t="s">
        <v>221</v>
      </c>
      <c r="D314" s="261" t="s">
        <v>384</v>
      </c>
      <c r="E314" s="261" t="s">
        <v>694</v>
      </c>
      <c r="F314" s="262" t="s">
        <v>746</v>
      </c>
      <c r="G314" s="262"/>
      <c r="H314" s="262" t="s">
        <v>747</v>
      </c>
      <c r="I314" s="263" t="s">
        <v>452</v>
      </c>
      <c r="J314" s="264" t="s">
        <v>284</v>
      </c>
      <c r="K314" s="272">
        <v>0.8</v>
      </c>
      <c r="L314" s="266" t="str">
        <f>VLOOKUP(B314,QualitativeNotes!B:C,2,FALSE)</f>
        <v>N/A</v>
      </c>
      <c r="M314" s="262"/>
      <c r="N314" s="262" t="s">
        <v>747</v>
      </c>
      <c r="O314" s="263" t="s">
        <v>452</v>
      </c>
      <c r="P314" s="264" t="s">
        <v>284</v>
      </c>
      <c r="Q314" s="272">
        <v>0.8</v>
      </c>
      <c r="R314" s="266" t="str">
        <f>VLOOKUP($B314,QualitativeNotes!B:C,2,FALSE)</f>
        <v>N/A</v>
      </c>
      <c r="S314" s="262"/>
      <c r="T314" s="262" t="s">
        <v>747</v>
      </c>
      <c r="U314" s="263" t="s">
        <v>452</v>
      </c>
      <c r="V314" s="264" t="s">
        <v>284</v>
      </c>
      <c r="W314" s="272">
        <v>0.8</v>
      </c>
      <c r="X314" s="266" t="str">
        <f>VLOOKUP($B314,QualitativeNotes!B:C,2,FALSE)</f>
        <v>N/A</v>
      </c>
    </row>
    <row r="315" spans="1:24" ht="75">
      <c r="A315" s="259">
        <v>43921</v>
      </c>
      <c r="B315" s="260" t="s">
        <v>189</v>
      </c>
      <c r="C315" s="261" t="s">
        <v>222</v>
      </c>
      <c r="D315" s="261" t="s">
        <v>256</v>
      </c>
      <c r="E315" s="261" t="s">
        <v>694</v>
      </c>
      <c r="F315" s="262" t="s">
        <v>746</v>
      </c>
      <c r="G315" s="262"/>
      <c r="H315" s="262" t="s">
        <v>747</v>
      </c>
      <c r="I315" s="263" t="s">
        <v>452</v>
      </c>
      <c r="J315" s="264"/>
      <c r="K315" s="272">
        <v>0.33329999999999999</v>
      </c>
      <c r="L315" s="266" t="str">
        <f>VLOOKUP(B315,QualitativeNotes!B:C,2,FALSE)</f>
        <v>N/A</v>
      </c>
      <c r="M315" s="262"/>
      <c r="N315" s="262" t="s">
        <v>747</v>
      </c>
      <c r="O315" s="263" t="s">
        <v>452</v>
      </c>
      <c r="P315" s="264"/>
      <c r="Q315" s="272">
        <v>0.33329999999999999</v>
      </c>
      <c r="R315" s="266" t="str">
        <f>VLOOKUP($B315,QualitativeNotes!B:C,2,FALSE)</f>
        <v>N/A</v>
      </c>
      <c r="S315" s="262"/>
      <c r="T315" s="262" t="s">
        <v>747</v>
      </c>
      <c r="U315" s="263" t="s">
        <v>452</v>
      </c>
      <c r="V315" s="264"/>
      <c r="W315" s="272">
        <v>0.33329999999999999</v>
      </c>
      <c r="X315" s="266" t="str">
        <f>VLOOKUP($B315,QualitativeNotes!B:C,2,FALSE)</f>
        <v>N/A</v>
      </c>
    </row>
    <row r="316" spans="1:24" ht="60">
      <c r="A316" s="259">
        <v>43921</v>
      </c>
      <c r="B316" s="260" t="s">
        <v>190</v>
      </c>
      <c r="C316" s="261" t="s">
        <v>222</v>
      </c>
      <c r="D316" s="261" t="s">
        <v>238</v>
      </c>
      <c r="E316" s="261" t="s">
        <v>694</v>
      </c>
      <c r="F316" s="262" t="s">
        <v>746</v>
      </c>
      <c r="G316" s="262"/>
      <c r="H316" s="262" t="s">
        <v>747</v>
      </c>
      <c r="I316" s="263" t="s">
        <v>452</v>
      </c>
      <c r="J316" s="264"/>
      <c r="K316" s="272">
        <v>0.33329999999999999</v>
      </c>
      <c r="L316" s="266" t="str">
        <f>VLOOKUP(B316,QualitativeNotes!B:C,2,FALSE)</f>
        <v>N/A</v>
      </c>
      <c r="M316" s="262"/>
      <c r="N316" s="262" t="s">
        <v>747</v>
      </c>
      <c r="O316" s="263" t="s">
        <v>452</v>
      </c>
      <c r="P316" s="264"/>
      <c r="Q316" s="272">
        <v>0.33329999999999999</v>
      </c>
      <c r="R316" s="266" t="str">
        <f>VLOOKUP($B316,QualitativeNotes!B:C,2,FALSE)</f>
        <v>N/A</v>
      </c>
      <c r="S316" s="262"/>
      <c r="T316" s="262" t="s">
        <v>747</v>
      </c>
      <c r="U316" s="263" t="s">
        <v>452</v>
      </c>
      <c r="V316" s="264"/>
      <c r="W316" s="272">
        <v>0.33329999999999999</v>
      </c>
      <c r="X316" s="266" t="str">
        <f>VLOOKUP($B316,QualitativeNotes!B:C,2,FALSE)</f>
        <v>N/A</v>
      </c>
    </row>
    <row r="317" spans="1:24" ht="60">
      <c r="A317" s="259">
        <v>43921</v>
      </c>
      <c r="B317" s="260" t="s">
        <v>191</v>
      </c>
      <c r="C317" s="261" t="s">
        <v>222</v>
      </c>
      <c r="D317" s="261" t="s">
        <v>239</v>
      </c>
      <c r="E317" s="261" t="s">
        <v>694</v>
      </c>
      <c r="F317" s="262" t="s">
        <v>746</v>
      </c>
      <c r="G317" s="262"/>
      <c r="H317" s="262" t="s">
        <v>747</v>
      </c>
      <c r="I317" s="263" t="s">
        <v>452</v>
      </c>
      <c r="J317" s="264"/>
      <c r="K317" s="272">
        <v>0.33329999999999999</v>
      </c>
      <c r="L317" s="266" t="str">
        <f>VLOOKUP(B317,QualitativeNotes!B:C,2,FALSE)</f>
        <v>N/A</v>
      </c>
      <c r="M317" s="262"/>
      <c r="N317" s="262" t="s">
        <v>747</v>
      </c>
      <c r="O317" s="263" t="s">
        <v>452</v>
      </c>
      <c r="P317" s="264"/>
      <c r="Q317" s="272">
        <v>0.33329999999999999</v>
      </c>
      <c r="R317" s="266" t="str">
        <f>VLOOKUP($B317,QualitativeNotes!B:C,2,FALSE)</f>
        <v>N/A</v>
      </c>
      <c r="S317" s="262"/>
      <c r="T317" s="262" t="s">
        <v>747</v>
      </c>
      <c r="U317" s="263" t="s">
        <v>452</v>
      </c>
      <c r="V317" s="264"/>
      <c r="W317" s="272">
        <v>0.33329999999999999</v>
      </c>
      <c r="X317" s="266" t="str">
        <f>VLOOKUP($B317,QualitativeNotes!B:C,2,FALSE)</f>
        <v>N/A</v>
      </c>
    </row>
    <row r="318" spans="1:24" ht="45">
      <c r="A318" s="259">
        <v>43921</v>
      </c>
      <c r="B318" s="260" t="s">
        <v>187</v>
      </c>
      <c r="C318" s="261" t="s">
        <v>223</v>
      </c>
      <c r="D318" s="261" t="s">
        <v>139</v>
      </c>
      <c r="E318" s="261" t="s">
        <v>490</v>
      </c>
      <c r="F318" s="262" t="s">
        <v>746</v>
      </c>
      <c r="G318" s="262"/>
      <c r="H318" s="262" t="s">
        <v>747</v>
      </c>
      <c r="I318" s="263" t="s">
        <v>452</v>
      </c>
      <c r="J318" s="264"/>
      <c r="K318" s="269">
        <v>5</v>
      </c>
      <c r="L318" s="266" t="str">
        <f>VLOOKUP(B318,QualitativeNotes!B:C,2,FALSE)</f>
        <v>N/A</v>
      </c>
      <c r="M318" s="262"/>
      <c r="N318" s="262" t="s">
        <v>747</v>
      </c>
      <c r="O318" s="263" t="s">
        <v>452</v>
      </c>
      <c r="P318" s="264"/>
      <c r="Q318" s="269">
        <v>5</v>
      </c>
      <c r="R318" s="266" t="str">
        <f>VLOOKUP($B318,QualitativeNotes!B:C,2,FALSE)</f>
        <v>N/A</v>
      </c>
      <c r="S318" s="262"/>
      <c r="T318" s="262" t="s">
        <v>747</v>
      </c>
      <c r="U318" s="263" t="s">
        <v>452</v>
      </c>
      <c r="V318" s="264"/>
      <c r="W318" s="269">
        <v>5</v>
      </c>
      <c r="X318" s="266" t="str">
        <f>VLOOKUP($B318,QualitativeNotes!B:C,2,FALSE)</f>
        <v>N/A</v>
      </c>
    </row>
    <row r="319" spans="1:24" ht="45">
      <c r="A319" s="259">
        <v>43921</v>
      </c>
      <c r="B319" s="260" t="s">
        <v>188</v>
      </c>
      <c r="C319" s="261" t="s">
        <v>223</v>
      </c>
      <c r="D319" s="261" t="s">
        <v>140</v>
      </c>
      <c r="E319" s="261" t="s">
        <v>490</v>
      </c>
      <c r="F319" s="262" t="s">
        <v>746</v>
      </c>
      <c r="G319" s="262"/>
      <c r="H319" s="262" t="s">
        <v>747</v>
      </c>
      <c r="I319" s="263" t="s">
        <v>452</v>
      </c>
      <c r="J319" s="264"/>
      <c r="K319" s="269">
        <v>5</v>
      </c>
      <c r="L319" s="266" t="str">
        <f>VLOOKUP(B319,QualitativeNotes!B:C,2,FALSE)</f>
        <v>N/A</v>
      </c>
      <c r="M319" s="262"/>
      <c r="N319" s="262" t="s">
        <v>747</v>
      </c>
      <c r="O319" s="263" t="s">
        <v>452</v>
      </c>
      <c r="P319" s="264"/>
      <c r="Q319" s="269">
        <v>5</v>
      </c>
      <c r="R319" s="266" t="str">
        <f>VLOOKUP($B319,QualitativeNotes!B:C,2,FALSE)</f>
        <v>N/A</v>
      </c>
      <c r="S319" s="262"/>
      <c r="T319" s="262" t="s">
        <v>747</v>
      </c>
      <c r="U319" s="263" t="s">
        <v>452</v>
      </c>
      <c r="V319" s="264"/>
      <c r="W319" s="269">
        <v>5</v>
      </c>
      <c r="X319" s="266" t="str">
        <f>VLOOKUP($B319,QualitativeNotes!B:C,2,FALSE)</f>
        <v>N/A</v>
      </c>
    </row>
    <row r="320" spans="1:24" ht="45">
      <c r="A320" s="259">
        <v>43921</v>
      </c>
      <c r="B320" s="260" t="s">
        <v>395</v>
      </c>
      <c r="C320" s="261" t="s">
        <v>223</v>
      </c>
      <c r="D320" s="261" t="s">
        <v>399</v>
      </c>
      <c r="E320" s="261" t="s">
        <v>694</v>
      </c>
      <c r="F320" s="262" t="s">
        <v>746</v>
      </c>
      <c r="G320" s="262"/>
      <c r="H320" s="262" t="s">
        <v>747</v>
      </c>
      <c r="I320" s="263" t="s">
        <v>452</v>
      </c>
      <c r="J320" s="264"/>
      <c r="K320" s="272">
        <v>0.33329999999999999</v>
      </c>
      <c r="L320" s="266" t="str">
        <f>VLOOKUP(B320,QualitativeNotes!B:C,2,FALSE)</f>
        <v>N/A</v>
      </c>
      <c r="M320" s="262"/>
      <c r="N320" s="262" t="s">
        <v>747</v>
      </c>
      <c r="O320" s="263" t="s">
        <v>452</v>
      </c>
      <c r="P320" s="264"/>
      <c r="Q320" s="272">
        <v>0.33329999999999999</v>
      </c>
      <c r="R320" s="266" t="str">
        <f>VLOOKUP($B320,QualitativeNotes!B:C,2,FALSE)</f>
        <v>N/A</v>
      </c>
      <c r="S320" s="262"/>
      <c r="T320" s="262" t="s">
        <v>747</v>
      </c>
      <c r="U320" s="263" t="s">
        <v>452</v>
      </c>
      <c r="V320" s="264"/>
      <c r="W320" s="272">
        <v>0.33329999999999999</v>
      </c>
      <c r="X320" s="266" t="str">
        <f>VLOOKUP($B320,QualitativeNotes!B:C,2,FALSE)</f>
        <v>N/A</v>
      </c>
    </row>
    <row r="321" spans="1:24" ht="45">
      <c r="A321" s="259">
        <v>43921</v>
      </c>
      <c r="B321" s="260" t="s">
        <v>396</v>
      </c>
      <c r="C321" s="261" t="s">
        <v>223</v>
      </c>
      <c r="D321" s="261" t="s">
        <v>400</v>
      </c>
      <c r="E321" s="261" t="s">
        <v>694</v>
      </c>
      <c r="F321" s="262" t="s">
        <v>746</v>
      </c>
      <c r="G321" s="262"/>
      <c r="H321" s="262" t="s">
        <v>747</v>
      </c>
      <c r="I321" s="263" t="s">
        <v>452</v>
      </c>
      <c r="J321" s="264"/>
      <c r="K321" s="272">
        <v>0.33329999999999999</v>
      </c>
      <c r="L321" s="266" t="str">
        <f>VLOOKUP(B321,QualitativeNotes!B:C,2,FALSE)</f>
        <v>N/A</v>
      </c>
      <c r="M321" s="262"/>
      <c r="N321" s="262" t="s">
        <v>747</v>
      </c>
      <c r="O321" s="263" t="s">
        <v>452</v>
      </c>
      <c r="P321" s="264"/>
      <c r="Q321" s="272">
        <v>0.33329999999999999</v>
      </c>
      <c r="R321" s="266" t="str">
        <f>VLOOKUP($B321,QualitativeNotes!B:C,2,FALSE)</f>
        <v>N/A</v>
      </c>
      <c r="S321" s="262"/>
      <c r="T321" s="262" t="s">
        <v>747</v>
      </c>
      <c r="U321" s="263" t="s">
        <v>452</v>
      </c>
      <c r="V321" s="264"/>
      <c r="W321" s="272">
        <v>0.33329999999999999</v>
      </c>
      <c r="X321" s="266" t="str">
        <f>VLOOKUP($B321,QualitativeNotes!B:C,2,FALSE)</f>
        <v>N/A</v>
      </c>
    </row>
    <row r="322" spans="1:24" ht="45">
      <c r="A322" s="259">
        <v>43921</v>
      </c>
      <c r="B322" s="260" t="s">
        <v>397</v>
      </c>
      <c r="C322" s="261" t="s">
        <v>223</v>
      </c>
      <c r="D322" s="261" t="s">
        <v>401</v>
      </c>
      <c r="E322" s="261" t="s">
        <v>694</v>
      </c>
      <c r="F322" s="262" t="s">
        <v>746</v>
      </c>
      <c r="G322" s="262"/>
      <c r="H322" s="262" t="s">
        <v>747</v>
      </c>
      <c r="I322" s="263" t="s">
        <v>452</v>
      </c>
      <c r="J322" s="264"/>
      <c r="K322" s="272">
        <v>0.33329999999999999</v>
      </c>
      <c r="L322" s="266" t="str">
        <f>VLOOKUP(B322,QualitativeNotes!B:C,2,FALSE)</f>
        <v>N/A</v>
      </c>
      <c r="M322" s="262"/>
      <c r="N322" s="262" t="s">
        <v>747</v>
      </c>
      <c r="O322" s="263" t="s">
        <v>452</v>
      </c>
      <c r="P322" s="264"/>
      <c r="Q322" s="272">
        <v>0.33329999999999999</v>
      </c>
      <c r="R322" s="266" t="str">
        <f>VLOOKUP($B322,QualitativeNotes!B:C,2,FALSE)</f>
        <v>N/A</v>
      </c>
      <c r="S322" s="262"/>
      <c r="T322" s="262" t="s">
        <v>747</v>
      </c>
      <c r="U322" s="263" t="s">
        <v>452</v>
      </c>
      <c r="V322" s="264"/>
      <c r="W322" s="272">
        <v>0.33329999999999999</v>
      </c>
      <c r="X322" s="266" t="str">
        <f>VLOOKUP($B322,QualitativeNotes!B:C,2,FALSE)</f>
        <v>N/A</v>
      </c>
    </row>
    <row r="323" spans="1:24" ht="45">
      <c r="A323" s="259">
        <v>43921</v>
      </c>
      <c r="B323" s="260" t="s">
        <v>398</v>
      </c>
      <c r="C323" s="261" t="s">
        <v>223</v>
      </c>
      <c r="D323" s="261" t="s">
        <v>402</v>
      </c>
      <c r="E323" s="261" t="s">
        <v>694</v>
      </c>
      <c r="F323" s="262" t="s">
        <v>746</v>
      </c>
      <c r="G323" s="262"/>
      <c r="H323" s="262" t="s">
        <v>747</v>
      </c>
      <c r="I323" s="263" t="s">
        <v>452</v>
      </c>
      <c r="J323" s="264"/>
      <c r="K323" s="272">
        <v>0.33329999999999999</v>
      </c>
      <c r="L323" s="266" t="str">
        <f>VLOOKUP(B323,QualitativeNotes!B:C,2,FALSE)</f>
        <v>N/A</v>
      </c>
      <c r="M323" s="262"/>
      <c r="N323" s="262" t="s">
        <v>747</v>
      </c>
      <c r="O323" s="263" t="s">
        <v>452</v>
      </c>
      <c r="P323" s="264"/>
      <c r="Q323" s="272">
        <v>0.33329999999999999</v>
      </c>
      <c r="R323" s="266" t="str">
        <f>VLOOKUP($B323,QualitativeNotes!B:C,2,FALSE)</f>
        <v>N/A</v>
      </c>
      <c r="S323" s="262"/>
      <c r="T323" s="262" t="s">
        <v>747</v>
      </c>
      <c r="U323" s="263" t="s">
        <v>452</v>
      </c>
      <c r="V323" s="264"/>
      <c r="W323" s="272">
        <v>0.33329999999999999</v>
      </c>
      <c r="X323" s="266" t="str">
        <f>VLOOKUP($B323,QualitativeNotes!B:C,2,FALSE)</f>
        <v>N/A</v>
      </c>
    </row>
    <row r="324" spans="1:24" ht="45">
      <c r="A324" s="259">
        <v>43921</v>
      </c>
      <c r="B324" s="260" t="s">
        <v>192</v>
      </c>
      <c r="C324" s="261" t="s">
        <v>224</v>
      </c>
      <c r="D324" s="261" t="s">
        <v>141</v>
      </c>
      <c r="E324" s="261" t="s">
        <v>694</v>
      </c>
      <c r="F324" s="262" t="s">
        <v>746</v>
      </c>
      <c r="G324" s="262"/>
      <c r="H324" s="262" t="s">
        <v>747</v>
      </c>
      <c r="I324" s="275"/>
      <c r="J324" s="264"/>
      <c r="K324" s="272">
        <v>0.85</v>
      </c>
      <c r="L324" s="266" t="str">
        <f>VLOOKUP(B324,QualitativeNotes!B:C,2,FALSE)</f>
        <v>N/A</v>
      </c>
      <c r="M324" s="262"/>
      <c r="N324" s="262" t="s">
        <v>747</v>
      </c>
      <c r="O324" s="275"/>
      <c r="P324" s="264"/>
      <c r="Q324" s="272">
        <v>0.85</v>
      </c>
      <c r="R324" s="266" t="str">
        <f>VLOOKUP($B324,QualitativeNotes!B:C,2,FALSE)</f>
        <v>N/A</v>
      </c>
      <c r="S324" s="262"/>
      <c r="T324" s="262" t="s">
        <v>747</v>
      </c>
      <c r="U324" s="275"/>
      <c r="V324" s="264"/>
      <c r="W324" s="272">
        <v>0.85</v>
      </c>
      <c r="X324" s="266" t="str">
        <f>VLOOKUP($B324,QualitativeNotes!B:C,2,FALSE)</f>
        <v>N/A</v>
      </c>
    </row>
    <row r="325" spans="1:24" ht="60">
      <c r="A325" s="259">
        <v>43921</v>
      </c>
      <c r="B325" s="260" t="s">
        <v>193</v>
      </c>
      <c r="C325" s="261" t="s">
        <v>286</v>
      </c>
      <c r="D325" s="261" t="s">
        <v>142</v>
      </c>
      <c r="E325" s="261" t="s">
        <v>489</v>
      </c>
      <c r="F325" s="262" t="s">
        <v>746</v>
      </c>
      <c r="G325" s="262"/>
      <c r="H325" s="262" t="s">
        <v>747</v>
      </c>
      <c r="I325" s="275"/>
      <c r="J325" s="264"/>
      <c r="K325" s="265">
        <v>100000</v>
      </c>
      <c r="L325" s="266" t="str">
        <f>VLOOKUP(B325,QualitativeNotes!B:C,2,FALSE)</f>
        <v>N/A</v>
      </c>
      <c r="M325" s="262"/>
      <c r="N325" s="262" t="s">
        <v>747</v>
      </c>
      <c r="O325" s="275"/>
      <c r="P325" s="264"/>
      <c r="Q325" s="265">
        <v>100000</v>
      </c>
      <c r="R325" s="266" t="str">
        <f>VLOOKUP($B325,QualitativeNotes!B:C,2,FALSE)</f>
        <v>N/A</v>
      </c>
      <c r="S325" s="262"/>
      <c r="T325" s="262" t="s">
        <v>747</v>
      </c>
      <c r="U325" s="275"/>
      <c r="V325" s="264"/>
      <c r="W325" s="265">
        <v>100000</v>
      </c>
      <c r="X325" s="266" t="str">
        <f>VLOOKUP($B325,QualitativeNotes!B:C,2,FALSE)</f>
        <v>N/A</v>
      </c>
    </row>
    <row r="326" spans="1:24" ht="60">
      <c r="A326" s="259">
        <v>43921</v>
      </c>
      <c r="B326" s="260" t="s">
        <v>194</v>
      </c>
      <c r="C326" s="261" t="s">
        <v>287</v>
      </c>
      <c r="D326" s="261" t="s">
        <v>460</v>
      </c>
      <c r="E326" s="261" t="s">
        <v>489</v>
      </c>
      <c r="F326" s="262" t="s">
        <v>746</v>
      </c>
      <c r="G326" s="262"/>
      <c r="H326" s="262" t="s">
        <v>747</v>
      </c>
      <c r="I326" s="275"/>
      <c r="J326" s="264"/>
      <c r="K326" s="265">
        <v>100000</v>
      </c>
      <c r="L326" s="266" t="str">
        <f>VLOOKUP(B326,QualitativeNotes!B:C,2,FALSE)</f>
        <v>N/A</v>
      </c>
      <c r="M326" s="262"/>
      <c r="N326" s="262" t="s">
        <v>747</v>
      </c>
      <c r="O326" s="275"/>
      <c r="P326" s="264"/>
      <c r="Q326" s="265">
        <v>100000</v>
      </c>
      <c r="R326" s="266" t="str">
        <f>VLOOKUP($B326,QualitativeNotes!B:C,2,FALSE)</f>
        <v>N/A</v>
      </c>
      <c r="S326" s="262"/>
      <c r="T326" s="262" t="s">
        <v>747</v>
      </c>
      <c r="U326" s="275"/>
      <c r="V326" s="264"/>
      <c r="W326" s="265">
        <v>100000</v>
      </c>
      <c r="X326" s="266" t="str">
        <f>VLOOKUP($B326,QualitativeNotes!B:C,2,FALSE)</f>
        <v>N/A</v>
      </c>
    </row>
    <row r="327" spans="1:24" ht="90">
      <c r="A327" s="259">
        <v>43921</v>
      </c>
      <c r="B327" s="260" t="s">
        <v>408</v>
      </c>
      <c r="C327" s="261" t="s">
        <v>225</v>
      </c>
      <c r="D327" s="261" t="s">
        <v>240</v>
      </c>
      <c r="E327" s="261" t="s">
        <v>490</v>
      </c>
      <c r="F327" s="262" t="s">
        <v>746</v>
      </c>
      <c r="G327" s="262"/>
      <c r="H327" s="262" t="s">
        <v>747</v>
      </c>
      <c r="I327" s="275"/>
      <c r="J327" s="264"/>
      <c r="K327" s="269">
        <v>10</v>
      </c>
      <c r="L327" s="266" t="str">
        <f>VLOOKUP(B327,QualitativeNotes!B:C,2,FALSE)</f>
        <v>N/A</v>
      </c>
      <c r="M327" s="262"/>
      <c r="N327" s="262" t="s">
        <v>747</v>
      </c>
      <c r="O327" s="275"/>
      <c r="P327" s="264"/>
      <c r="Q327" s="269">
        <v>10</v>
      </c>
      <c r="R327" s="266" t="str">
        <f>VLOOKUP($B327,QualitativeNotes!B:C,2,FALSE)</f>
        <v>N/A</v>
      </c>
      <c r="S327" s="262"/>
      <c r="T327" s="262" t="s">
        <v>747</v>
      </c>
      <c r="U327" s="275"/>
      <c r="V327" s="264"/>
      <c r="W327" s="269">
        <v>10</v>
      </c>
      <c r="X327" s="266" t="str">
        <f>VLOOKUP($B327,QualitativeNotes!B:C,2,FALSE)</f>
        <v>N/A</v>
      </c>
    </row>
    <row r="328" spans="1:24" ht="60">
      <c r="A328" s="259">
        <v>43921</v>
      </c>
      <c r="B328" s="260" t="s">
        <v>409</v>
      </c>
      <c r="C328" s="261" t="s">
        <v>225</v>
      </c>
      <c r="D328" s="261" t="s">
        <v>421</v>
      </c>
      <c r="E328" s="261" t="s">
        <v>417</v>
      </c>
      <c r="F328" s="262" t="s">
        <v>746</v>
      </c>
      <c r="G328" s="262"/>
      <c r="H328" s="262" t="s">
        <v>747</v>
      </c>
      <c r="I328" s="275"/>
      <c r="J328" s="264"/>
      <c r="K328" s="268" t="s">
        <v>792</v>
      </c>
      <c r="L328" s="266" t="str">
        <f>VLOOKUP(B328,QualitativeNotes!B:C,2,FALSE)</f>
        <v>N/A</v>
      </c>
      <c r="M328" s="262"/>
      <c r="N328" s="262" t="s">
        <v>747</v>
      </c>
      <c r="O328" s="275"/>
      <c r="P328" s="264"/>
      <c r="Q328" s="268" t="s">
        <v>792</v>
      </c>
      <c r="R328" s="266" t="str">
        <f>VLOOKUP($B328,QualitativeNotes!B:C,2,FALSE)</f>
        <v>N/A</v>
      </c>
      <c r="S328" s="262"/>
      <c r="T328" s="262" t="s">
        <v>747</v>
      </c>
      <c r="U328" s="275"/>
      <c r="V328" s="264"/>
      <c r="W328" s="268" t="s">
        <v>792</v>
      </c>
      <c r="X328" s="266" t="str">
        <f>VLOOKUP($B328,QualitativeNotes!B:C,2,FALSE)</f>
        <v>N/A</v>
      </c>
    </row>
    <row r="329" spans="1:24" ht="30">
      <c r="A329" s="259">
        <v>43921</v>
      </c>
      <c r="B329" s="260" t="s">
        <v>410</v>
      </c>
      <c r="C329" s="261" t="s">
        <v>225</v>
      </c>
      <c r="D329" s="261" t="s">
        <v>411</v>
      </c>
      <c r="E329" s="261" t="s">
        <v>417</v>
      </c>
      <c r="F329" s="262" t="s">
        <v>746</v>
      </c>
      <c r="G329" s="262"/>
      <c r="H329" s="262" t="s">
        <v>747</v>
      </c>
      <c r="I329" s="275"/>
      <c r="J329" s="264"/>
      <c r="K329" s="268" t="s">
        <v>793</v>
      </c>
      <c r="L329" s="266" t="str">
        <f>VLOOKUP(B329,QualitativeNotes!B:C,2,FALSE)</f>
        <v>N/A</v>
      </c>
      <c r="M329" s="262"/>
      <c r="N329" s="262" t="s">
        <v>747</v>
      </c>
      <c r="O329" s="275"/>
      <c r="P329" s="264"/>
      <c r="Q329" s="268" t="s">
        <v>793</v>
      </c>
      <c r="R329" s="266" t="str">
        <f>VLOOKUP($B329,QualitativeNotes!B:C,2,FALSE)</f>
        <v>N/A</v>
      </c>
      <c r="S329" s="262"/>
      <c r="T329" s="262" t="s">
        <v>747</v>
      </c>
      <c r="U329" s="275"/>
      <c r="V329" s="264"/>
      <c r="W329" s="268" t="s">
        <v>793</v>
      </c>
      <c r="X329" s="266" t="str">
        <f>VLOOKUP($B329,QualitativeNotes!B:C,2,FALSE)</f>
        <v>N/A</v>
      </c>
    </row>
    <row r="330" spans="1:24" ht="45">
      <c r="A330" s="259">
        <v>43921</v>
      </c>
      <c r="B330" s="260" t="s">
        <v>195</v>
      </c>
      <c r="C330" s="261" t="s">
        <v>225</v>
      </c>
      <c r="D330" s="261" t="s">
        <v>241</v>
      </c>
      <c r="E330" s="261" t="s">
        <v>490</v>
      </c>
      <c r="F330" s="262" t="s">
        <v>746</v>
      </c>
      <c r="G330" s="262"/>
      <c r="H330" s="262" t="s">
        <v>747</v>
      </c>
      <c r="I330" s="275"/>
      <c r="J330" s="264"/>
      <c r="K330" s="269">
        <v>1000</v>
      </c>
      <c r="L330" s="266" t="str">
        <f>VLOOKUP(B330,QualitativeNotes!B:C,2,FALSE)</f>
        <v>N/A</v>
      </c>
      <c r="M330" s="262"/>
      <c r="N330" s="262" t="s">
        <v>747</v>
      </c>
      <c r="O330" s="275"/>
      <c r="P330" s="264"/>
      <c r="Q330" s="269">
        <v>1001</v>
      </c>
      <c r="R330" s="266" t="str">
        <f>VLOOKUP($B330,QualitativeNotes!B:C,2,FALSE)</f>
        <v>N/A</v>
      </c>
      <c r="S330" s="262"/>
      <c r="T330" s="262" t="s">
        <v>747</v>
      </c>
      <c r="U330" s="275"/>
      <c r="V330" s="264"/>
      <c r="W330" s="269">
        <v>1002</v>
      </c>
      <c r="X330" s="266" t="str">
        <f>VLOOKUP($B330,QualitativeNotes!B:C,2,FALSE)</f>
        <v>N/A</v>
      </c>
    </row>
    <row r="331" spans="1:24" ht="30">
      <c r="A331" s="259">
        <v>43921</v>
      </c>
      <c r="B331" s="260" t="s">
        <v>196</v>
      </c>
      <c r="C331" s="261" t="s">
        <v>225</v>
      </c>
      <c r="D331" s="261" t="s">
        <v>258</v>
      </c>
      <c r="E331" s="261" t="s">
        <v>694</v>
      </c>
      <c r="F331" s="262" t="s">
        <v>746</v>
      </c>
      <c r="G331" s="262"/>
      <c r="H331" s="262" t="s">
        <v>747</v>
      </c>
      <c r="I331" s="275"/>
      <c r="J331" s="264"/>
      <c r="K331" s="272">
        <v>0.99</v>
      </c>
      <c r="L331" s="266" t="str">
        <f>VLOOKUP(B331,QualitativeNotes!B:C,2,FALSE)</f>
        <v>N/A</v>
      </c>
      <c r="M331" s="262"/>
      <c r="N331" s="262" t="s">
        <v>747</v>
      </c>
      <c r="O331" s="275"/>
      <c r="P331" s="264"/>
      <c r="Q331" s="272">
        <v>1.99</v>
      </c>
      <c r="R331" s="266" t="str">
        <f>VLOOKUP($B331,QualitativeNotes!B:C,2,FALSE)</f>
        <v>N/A</v>
      </c>
      <c r="S331" s="262"/>
      <c r="T331" s="262" t="s">
        <v>747</v>
      </c>
      <c r="U331" s="275"/>
      <c r="V331" s="264"/>
      <c r="W331" s="272">
        <v>2.99</v>
      </c>
      <c r="X331" s="266" t="str">
        <f>VLOOKUP($B331,QualitativeNotes!B:C,2,FALSE)</f>
        <v>N/A</v>
      </c>
    </row>
    <row r="332" spans="1:24" ht="75">
      <c r="A332" s="259">
        <v>43921</v>
      </c>
      <c r="B332" s="260" t="s">
        <v>455</v>
      </c>
      <c r="C332" s="261" t="s">
        <v>226</v>
      </c>
      <c r="D332" s="261" t="s">
        <v>462</v>
      </c>
      <c r="E332" s="261" t="s">
        <v>489</v>
      </c>
      <c r="F332" s="262" t="s">
        <v>746</v>
      </c>
      <c r="G332" s="262"/>
      <c r="H332" s="262" t="s">
        <v>747</v>
      </c>
      <c r="I332" s="275"/>
      <c r="J332" s="264"/>
      <c r="K332" s="265">
        <v>100000</v>
      </c>
      <c r="L332" s="266" t="str">
        <f>VLOOKUP(B332,QualitativeNotes!B:C,2,FALSE)</f>
        <v>N/A</v>
      </c>
      <c r="M332" s="262"/>
      <c r="N332" s="262" t="s">
        <v>747</v>
      </c>
      <c r="O332" s="275"/>
      <c r="P332" s="264"/>
      <c r="Q332" s="265">
        <v>100001</v>
      </c>
      <c r="R332" s="266" t="str">
        <f>VLOOKUP($B332,QualitativeNotes!B:C,2,FALSE)</f>
        <v>N/A</v>
      </c>
      <c r="S332" s="262"/>
      <c r="T332" s="262" t="s">
        <v>747</v>
      </c>
      <c r="U332" s="275"/>
      <c r="V332" s="264"/>
      <c r="W332" s="265">
        <v>100002</v>
      </c>
      <c r="X332" s="266" t="str">
        <f>VLOOKUP($B332,QualitativeNotes!B:C,2,FALSE)</f>
        <v>N/A</v>
      </c>
    </row>
    <row r="333" spans="1:24" ht="45">
      <c r="A333" s="259">
        <v>43921</v>
      </c>
      <c r="B333" s="260" t="s">
        <v>456</v>
      </c>
      <c r="C333" s="261" t="s">
        <v>226</v>
      </c>
      <c r="D333" s="261" t="s">
        <v>461</v>
      </c>
      <c r="E333" s="261" t="s">
        <v>417</v>
      </c>
      <c r="F333" s="262" t="s">
        <v>746</v>
      </c>
      <c r="G333" s="262"/>
      <c r="H333" s="262" t="s">
        <v>747</v>
      </c>
      <c r="I333" s="275"/>
      <c r="J333" s="264"/>
      <c r="K333" s="268" t="s">
        <v>794</v>
      </c>
      <c r="L333" s="266" t="str">
        <f>VLOOKUP(B333,QualitativeNotes!B:C,2,FALSE)</f>
        <v>N/A</v>
      </c>
      <c r="M333" s="262"/>
      <c r="N333" s="262" t="s">
        <v>747</v>
      </c>
      <c r="O333" s="275"/>
      <c r="P333" s="264"/>
      <c r="Q333" s="268" t="s">
        <v>794</v>
      </c>
      <c r="R333" s="266" t="str">
        <f>VLOOKUP($B333,QualitativeNotes!B:C,2,FALSE)</f>
        <v>N/A</v>
      </c>
      <c r="S333" s="262"/>
      <c r="T333" s="262" t="s">
        <v>747</v>
      </c>
      <c r="U333" s="275"/>
      <c r="V333" s="264"/>
      <c r="W333" s="268" t="s">
        <v>794</v>
      </c>
      <c r="X333" s="266" t="str">
        <f>VLOOKUP($B333,QualitativeNotes!B:C,2,FALSE)</f>
        <v>N/A</v>
      </c>
    </row>
    <row r="334" spans="1:24" ht="75">
      <c r="A334" s="259">
        <v>43921</v>
      </c>
      <c r="B334" s="260" t="s">
        <v>457</v>
      </c>
      <c r="C334" s="261" t="s">
        <v>227</v>
      </c>
      <c r="D334" s="261" t="s">
        <v>509</v>
      </c>
      <c r="E334" s="261" t="s">
        <v>489</v>
      </c>
      <c r="F334" s="262" t="s">
        <v>746</v>
      </c>
      <c r="G334" s="262"/>
      <c r="H334" s="262" t="s">
        <v>747</v>
      </c>
      <c r="I334" s="275"/>
      <c r="J334" s="264"/>
      <c r="K334" s="265">
        <v>100000</v>
      </c>
      <c r="L334" s="266" t="str">
        <f>VLOOKUP(B334,QualitativeNotes!B:C,2,FALSE)</f>
        <v>N/A</v>
      </c>
      <c r="M334" s="262"/>
      <c r="N334" s="262" t="s">
        <v>747</v>
      </c>
      <c r="O334" s="275"/>
      <c r="P334" s="264"/>
      <c r="Q334" s="265">
        <v>100001</v>
      </c>
      <c r="R334" s="266" t="str">
        <f>VLOOKUP($B334,QualitativeNotes!B:C,2,FALSE)</f>
        <v>N/A</v>
      </c>
      <c r="S334" s="262"/>
      <c r="T334" s="262" t="s">
        <v>747</v>
      </c>
      <c r="U334" s="275"/>
      <c r="V334" s="264"/>
      <c r="W334" s="265">
        <v>100002</v>
      </c>
      <c r="X334" s="266" t="str">
        <f>VLOOKUP($B334,QualitativeNotes!B:C,2,FALSE)</f>
        <v>N/A</v>
      </c>
    </row>
    <row r="335" spans="1:24" ht="45">
      <c r="A335" s="259">
        <v>43921</v>
      </c>
      <c r="B335" s="260" t="s">
        <v>458</v>
      </c>
      <c r="C335" s="261" t="s">
        <v>227</v>
      </c>
      <c r="D335" s="261" t="s">
        <v>461</v>
      </c>
      <c r="E335" s="261" t="s">
        <v>417</v>
      </c>
      <c r="F335" s="262" t="s">
        <v>746</v>
      </c>
      <c r="G335" s="262"/>
      <c r="H335" s="262" t="s">
        <v>747</v>
      </c>
      <c r="I335" s="275"/>
      <c r="J335" s="264"/>
      <c r="K335" s="268" t="s">
        <v>794</v>
      </c>
      <c r="L335" s="266" t="str">
        <f>VLOOKUP(B335,QualitativeNotes!B:C,2,FALSE)</f>
        <v>N/A</v>
      </c>
      <c r="M335" s="262"/>
      <c r="N335" s="262" t="s">
        <v>747</v>
      </c>
      <c r="O335" s="275"/>
      <c r="P335" s="264"/>
      <c r="Q335" s="268" t="s">
        <v>794</v>
      </c>
      <c r="R335" s="266" t="str">
        <f>VLOOKUP($B335,QualitativeNotes!B:C,2,FALSE)</f>
        <v>N/A</v>
      </c>
      <c r="S335" s="262"/>
      <c r="T335" s="262" t="s">
        <v>747</v>
      </c>
      <c r="U335" s="275"/>
      <c r="V335" s="264"/>
      <c r="W335" s="268" t="s">
        <v>794</v>
      </c>
      <c r="X335" s="266" t="str">
        <f>VLOOKUP($B335,QualitativeNotes!B:C,2,FALSE)</f>
        <v>N/A</v>
      </c>
    </row>
    <row r="336" spans="1:24" ht="45">
      <c r="A336" s="259">
        <v>43921</v>
      </c>
      <c r="B336" s="260" t="s">
        <v>197</v>
      </c>
      <c r="C336" s="261" t="s">
        <v>228</v>
      </c>
      <c r="D336" s="261" t="s">
        <v>143</v>
      </c>
      <c r="E336" s="261" t="s">
        <v>694</v>
      </c>
      <c r="F336" s="262" t="s">
        <v>746</v>
      </c>
      <c r="G336" s="262"/>
      <c r="H336" s="262" t="s">
        <v>747</v>
      </c>
      <c r="I336" s="275"/>
      <c r="J336" s="264"/>
      <c r="K336" s="272">
        <v>0.25</v>
      </c>
      <c r="L336" s="266" t="str">
        <f>VLOOKUP(B336,QualitativeNotes!B:C,2,FALSE)</f>
        <v>N/A</v>
      </c>
      <c r="M336" s="262"/>
      <c r="N336" s="262" t="s">
        <v>747</v>
      </c>
      <c r="O336" s="275"/>
      <c r="P336" s="264"/>
      <c r="Q336" s="272">
        <v>0.25</v>
      </c>
      <c r="R336" s="266" t="str">
        <f>VLOOKUP($B336,QualitativeNotes!B:C,2,FALSE)</f>
        <v>N/A</v>
      </c>
      <c r="S336" s="262"/>
      <c r="T336" s="262" t="s">
        <v>747</v>
      </c>
      <c r="U336" s="275"/>
      <c r="V336" s="264"/>
      <c r="W336" s="272">
        <v>0.25</v>
      </c>
      <c r="X336" s="266" t="str">
        <f>VLOOKUP($B336,QualitativeNotes!B:C,2,FALSE)</f>
        <v>N/A</v>
      </c>
    </row>
    <row r="337" spans="1:24" ht="45">
      <c r="A337" s="259">
        <v>43921</v>
      </c>
      <c r="B337" s="260" t="s">
        <v>198</v>
      </c>
      <c r="C337" s="261" t="s">
        <v>228</v>
      </c>
      <c r="D337" s="261" t="s">
        <v>288</v>
      </c>
      <c r="E337" s="261" t="s">
        <v>694</v>
      </c>
      <c r="F337" s="262" t="s">
        <v>746</v>
      </c>
      <c r="G337" s="262"/>
      <c r="H337" s="262" t="s">
        <v>747</v>
      </c>
      <c r="I337" s="275"/>
      <c r="J337" s="264"/>
      <c r="K337" s="272">
        <v>0.25</v>
      </c>
      <c r="L337" s="266" t="str">
        <f>VLOOKUP(B337,QualitativeNotes!B:C,2,FALSE)</f>
        <v>N/A</v>
      </c>
      <c r="M337" s="262"/>
      <c r="N337" s="262" t="s">
        <v>747</v>
      </c>
      <c r="O337" s="275"/>
      <c r="P337" s="264"/>
      <c r="Q337" s="272">
        <v>0.25</v>
      </c>
      <c r="R337" s="266" t="str">
        <f>VLOOKUP($B337,QualitativeNotes!B:C,2,FALSE)</f>
        <v>N/A</v>
      </c>
      <c r="S337" s="262"/>
      <c r="T337" s="262" t="s">
        <v>747</v>
      </c>
      <c r="U337" s="275"/>
      <c r="V337" s="264"/>
      <c r="W337" s="272">
        <v>0.25</v>
      </c>
      <c r="X337" s="266" t="str">
        <f>VLOOKUP($B337,QualitativeNotes!B:C,2,FALSE)</f>
        <v>N/A</v>
      </c>
    </row>
    <row r="338" spans="1:24" ht="75">
      <c r="A338" s="259">
        <v>43921</v>
      </c>
      <c r="B338" s="260" t="s">
        <v>473</v>
      </c>
      <c r="C338" s="261" t="s">
        <v>229</v>
      </c>
      <c r="D338" s="261" t="s">
        <v>495</v>
      </c>
      <c r="E338" s="261" t="s">
        <v>490</v>
      </c>
      <c r="F338" s="262" t="s">
        <v>746</v>
      </c>
      <c r="G338" s="262"/>
      <c r="H338" s="262" t="s">
        <v>747</v>
      </c>
      <c r="I338" s="263" t="s">
        <v>452</v>
      </c>
      <c r="J338" s="264" t="s">
        <v>795</v>
      </c>
      <c r="K338" s="269">
        <v>100000</v>
      </c>
      <c r="L338" s="266" t="str">
        <f>VLOOKUP(B338,QualitativeNotes!B:C,2,FALSE)</f>
        <v>For FX Swap, BIAS Equity, Securities lending, BIAS FI, OTC market are calculated double-sided. In derivatives market is calculated one-sided and published in https://www.borsaistanbul.com/en/sayfa/2784/consolidated-data .</v>
      </c>
      <c r="M338" s="262"/>
      <c r="N338" s="262" t="s">
        <v>747</v>
      </c>
      <c r="O338" s="263" t="s">
        <v>452</v>
      </c>
      <c r="P338" s="264" t="s">
        <v>795</v>
      </c>
      <c r="Q338" s="269">
        <v>100000</v>
      </c>
      <c r="R338" s="266" t="str">
        <f>VLOOKUP($B338,QualitativeNotes!B:C,2,FALSE)</f>
        <v>For FX Swap, BIAS Equity, Securities lending, BIAS FI, OTC market are calculated double-sided. In derivatives market is calculated one-sided and published in https://www.borsaistanbul.com/en/sayfa/2784/consolidated-data .</v>
      </c>
      <c r="S338" s="262"/>
      <c r="T338" s="262" t="s">
        <v>747</v>
      </c>
      <c r="U338" s="263" t="s">
        <v>452</v>
      </c>
      <c r="V338" s="264" t="s">
        <v>795</v>
      </c>
      <c r="W338" s="269">
        <v>100000</v>
      </c>
      <c r="X338" s="266"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59">
        <v>43921</v>
      </c>
      <c r="B339" s="260" t="s">
        <v>473</v>
      </c>
      <c r="C339" s="261" t="s">
        <v>229</v>
      </c>
      <c r="D339" s="261" t="s">
        <v>495</v>
      </c>
      <c r="E339" s="261" t="s">
        <v>490</v>
      </c>
      <c r="F339" s="262" t="s">
        <v>746</v>
      </c>
      <c r="G339" s="262"/>
      <c r="H339" s="262" t="s">
        <v>747</v>
      </c>
      <c r="I339" s="263" t="s">
        <v>452</v>
      </c>
      <c r="J339" s="264" t="s">
        <v>795</v>
      </c>
      <c r="K339" s="269">
        <v>100000</v>
      </c>
      <c r="L339" s="266" t="str">
        <f>VLOOKUP(B339,QualitativeNotes!B:C,2,FALSE)</f>
        <v>For FX Swap, BIAS Equity, Securities lending, BIAS FI, OTC market are calculated double-sided. In derivatives market is calculated one-sided and published in https://www.borsaistanbul.com/en/sayfa/2784/consolidated-data .</v>
      </c>
      <c r="M339" s="262"/>
      <c r="N339" s="262" t="s">
        <v>747</v>
      </c>
      <c r="O339" s="263" t="s">
        <v>452</v>
      </c>
      <c r="P339" s="264" t="s">
        <v>795</v>
      </c>
      <c r="Q339" s="269">
        <v>100000</v>
      </c>
      <c r="R339" s="266" t="str">
        <f>VLOOKUP($B339,QualitativeNotes!B:C,2,FALSE)</f>
        <v>For FX Swap, BIAS Equity, Securities lending, BIAS FI, OTC market are calculated double-sided. In derivatives market is calculated one-sided and published in https://www.borsaistanbul.com/en/sayfa/2784/consolidated-data .</v>
      </c>
      <c r="S339" s="262"/>
      <c r="T339" s="262" t="s">
        <v>747</v>
      </c>
      <c r="U339" s="263" t="s">
        <v>452</v>
      </c>
      <c r="V339" s="264" t="s">
        <v>795</v>
      </c>
      <c r="W339" s="269">
        <v>100000</v>
      </c>
      <c r="X339" s="266"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59">
        <v>43921</v>
      </c>
      <c r="B340" s="260" t="s">
        <v>473</v>
      </c>
      <c r="C340" s="261" t="s">
        <v>229</v>
      </c>
      <c r="D340" s="261" t="s">
        <v>495</v>
      </c>
      <c r="E340" s="261" t="s">
        <v>490</v>
      </c>
      <c r="F340" s="262" t="s">
        <v>746</v>
      </c>
      <c r="G340" s="262"/>
      <c r="H340" s="262" t="s">
        <v>747</v>
      </c>
      <c r="I340" s="263" t="s">
        <v>452</v>
      </c>
      <c r="J340" s="264" t="s">
        <v>795</v>
      </c>
      <c r="K340" s="269">
        <v>100000</v>
      </c>
      <c r="L340" s="266" t="str">
        <f>VLOOKUP(B340,QualitativeNotes!B:C,2,FALSE)</f>
        <v>For FX Swap, BIAS Equity, Securities lending, BIAS FI, OTC market are calculated double-sided. In derivatives market is calculated one-sided and published in https://www.borsaistanbul.com/en/sayfa/2784/consolidated-data .</v>
      </c>
      <c r="M340" s="262"/>
      <c r="N340" s="262" t="s">
        <v>747</v>
      </c>
      <c r="O340" s="263" t="s">
        <v>452</v>
      </c>
      <c r="P340" s="264" t="s">
        <v>795</v>
      </c>
      <c r="Q340" s="269">
        <v>100000</v>
      </c>
      <c r="R340" s="266" t="str">
        <f>VLOOKUP($B340,QualitativeNotes!B:C,2,FALSE)</f>
        <v>For FX Swap, BIAS Equity, Securities lending, BIAS FI, OTC market are calculated double-sided. In derivatives market is calculated one-sided and published in https://www.borsaistanbul.com/en/sayfa/2784/consolidated-data .</v>
      </c>
      <c r="S340" s="262"/>
      <c r="T340" s="262" t="s">
        <v>747</v>
      </c>
      <c r="U340" s="263" t="s">
        <v>452</v>
      </c>
      <c r="V340" s="264" t="s">
        <v>795</v>
      </c>
      <c r="W340" s="269">
        <v>100000</v>
      </c>
      <c r="X340" s="266"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59">
        <v>43921</v>
      </c>
      <c r="B341" s="260" t="s">
        <v>473</v>
      </c>
      <c r="C341" s="261" t="s">
        <v>229</v>
      </c>
      <c r="D341" s="261" t="s">
        <v>495</v>
      </c>
      <c r="E341" s="261" t="s">
        <v>490</v>
      </c>
      <c r="F341" s="262" t="s">
        <v>746</v>
      </c>
      <c r="G341" s="262"/>
      <c r="H341" s="262" t="s">
        <v>747</v>
      </c>
      <c r="I341" s="263" t="s">
        <v>452</v>
      </c>
      <c r="J341" s="264" t="s">
        <v>795</v>
      </c>
      <c r="K341" s="269">
        <v>100000</v>
      </c>
      <c r="L341" s="266" t="str">
        <f>VLOOKUP(B341,QualitativeNotes!B:C,2,FALSE)</f>
        <v>For FX Swap, BIAS Equity, Securities lending, BIAS FI, OTC market are calculated double-sided. In derivatives market is calculated one-sided and published in https://www.borsaistanbul.com/en/sayfa/2784/consolidated-data .</v>
      </c>
      <c r="M341" s="262"/>
      <c r="N341" s="262" t="s">
        <v>747</v>
      </c>
      <c r="O341" s="263" t="s">
        <v>452</v>
      </c>
      <c r="P341" s="264" t="s">
        <v>795</v>
      </c>
      <c r="Q341" s="269">
        <v>100000</v>
      </c>
      <c r="R341" s="266" t="str">
        <f>VLOOKUP($B341,QualitativeNotes!B:C,2,FALSE)</f>
        <v>For FX Swap, BIAS Equity, Securities lending, BIAS FI, OTC market are calculated double-sided. In derivatives market is calculated one-sided and published in https://www.borsaistanbul.com/en/sayfa/2784/consolidated-data .</v>
      </c>
      <c r="S341" s="262"/>
      <c r="T341" s="262" t="s">
        <v>747</v>
      </c>
      <c r="U341" s="263" t="s">
        <v>452</v>
      </c>
      <c r="V341" s="264" t="s">
        <v>795</v>
      </c>
      <c r="W341" s="269">
        <v>100000</v>
      </c>
      <c r="X341" s="266"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59">
        <v>43921</v>
      </c>
      <c r="B342" s="260" t="s">
        <v>474</v>
      </c>
      <c r="C342" s="261" t="s">
        <v>229</v>
      </c>
      <c r="D342" s="261" t="s">
        <v>498</v>
      </c>
      <c r="E342" s="261" t="s">
        <v>489</v>
      </c>
      <c r="F342" s="262" t="s">
        <v>746</v>
      </c>
      <c r="G342" s="262"/>
      <c r="H342" s="262" t="s">
        <v>747</v>
      </c>
      <c r="I342" s="263" t="s">
        <v>452</v>
      </c>
      <c r="J342" s="264" t="s">
        <v>795</v>
      </c>
      <c r="K342" s="265">
        <v>100000</v>
      </c>
      <c r="L342" s="266" t="str">
        <f>VLOOKUP(B342,QualitativeNotes!B:C,2,FALSE)</f>
        <v>For OTC, derivates and equity market are calculated double-sided. FX Swap  and BIAS FI markets are calculated one-sided.</v>
      </c>
      <c r="M342" s="262"/>
      <c r="N342" s="262" t="s">
        <v>747</v>
      </c>
      <c r="O342" s="263" t="s">
        <v>452</v>
      </c>
      <c r="P342" s="264" t="s">
        <v>795</v>
      </c>
      <c r="Q342" s="265">
        <v>100000</v>
      </c>
      <c r="R342" s="266" t="str">
        <f>VLOOKUP($B342,QualitativeNotes!B:C,2,FALSE)</f>
        <v>For OTC, derivates and equity market are calculated double-sided. FX Swap  and BIAS FI markets are calculated one-sided.</v>
      </c>
      <c r="S342" s="262"/>
      <c r="T342" s="262" t="s">
        <v>747</v>
      </c>
      <c r="U342" s="263" t="s">
        <v>452</v>
      </c>
      <c r="V342" s="264" t="s">
        <v>795</v>
      </c>
      <c r="W342" s="265">
        <v>100000</v>
      </c>
      <c r="X342" s="266" t="str">
        <f>VLOOKUP($B342,QualitativeNotes!B:C,2,FALSE)</f>
        <v>For OTC, derivates and equity market are calculated double-sided. FX Swap  and BIAS FI markets are calculated one-sided.</v>
      </c>
    </row>
    <row r="343" spans="1:24" ht="45">
      <c r="A343" s="259">
        <v>43921</v>
      </c>
      <c r="B343" s="260" t="s">
        <v>474</v>
      </c>
      <c r="C343" s="261" t="s">
        <v>229</v>
      </c>
      <c r="D343" s="261" t="s">
        <v>498</v>
      </c>
      <c r="E343" s="261" t="s">
        <v>489</v>
      </c>
      <c r="F343" s="262" t="s">
        <v>746</v>
      </c>
      <c r="G343" s="262"/>
      <c r="H343" s="262" t="s">
        <v>747</v>
      </c>
      <c r="I343" s="263" t="s">
        <v>452</v>
      </c>
      <c r="J343" s="264" t="s">
        <v>795</v>
      </c>
      <c r="K343" s="265">
        <v>100000</v>
      </c>
      <c r="L343" s="266" t="str">
        <f>VLOOKUP(B343,QualitativeNotes!B:C,2,FALSE)</f>
        <v>For OTC, derivates and equity market are calculated double-sided. FX Swap  and BIAS FI markets are calculated one-sided.</v>
      </c>
      <c r="M343" s="262"/>
      <c r="N343" s="262" t="s">
        <v>747</v>
      </c>
      <c r="O343" s="263" t="s">
        <v>452</v>
      </c>
      <c r="P343" s="264" t="s">
        <v>795</v>
      </c>
      <c r="Q343" s="265">
        <v>100000</v>
      </c>
      <c r="R343" s="266" t="str">
        <f>VLOOKUP($B343,QualitativeNotes!B:C,2,FALSE)</f>
        <v>For OTC, derivates and equity market are calculated double-sided. FX Swap  and BIAS FI markets are calculated one-sided.</v>
      </c>
      <c r="S343" s="262"/>
      <c r="T343" s="262" t="s">
        <v>747</v>
      </c>
      <c r="U343" s="263" t="s">
        <v>452</v>
      </c>
      <c r="V343" s="264" t="s">
        <v>795</v>
      </c>
      <c r="W343" s="265">
        <v>100000</v>
      </c>
      <c r="X343" s="266" t="str">
        <f>VLOOKUP($B343,QualitativeNotes!B:C,2,FALSE)</f>
        <v>For OTC, derivates and equity market are calculated double-sided. FX Swap  and BIAS FI markets are calculated one-sided.</v>
      </c>
    </row>
    <row r="344" spans="1:24" ht="45">
      <c r="A344" s="259">
        <v>43921</v>
      </c>
      <c r="B344" s="260" t="s">
        <v>474</v>
      </c>
      <c r="C344" s="261" t="s">
        <v>229</v>
      </c>
      <c r="D344" s="261" t="s">
        <v>498</v>
      </c>
      <c r="E344" s="261" t="s">
        <v>489</v>
      </c>
      <c r="F344" s="262" t="s">
        <v>746</v>
      </c>
      <c r="G344" s="262"/>
      <c r="H344" s="262" t="s">
        <v>747</v>
      </c>
      <c r="I344" s="263" t="s">
        <v>452</v>
      </c>
      <c r="J344" s="264" t="s">
        <v>795</v>
      </c>
      <c r="K344" s="265">
        <v>100000</v>
      </c>
      <c r="L344" s="266" t="str">
        <f>VLOOKUP(B344,QualitativeNotes!B:C,2,FALSE)</f>
        <v>For OTC, derivates and equity market are calculated double-sided. FX Swap  and BIAS FI markets are calculated one-sided.</v>
      </c>
      <c r="M344" s="262"/>
      <c r="N344" s="262" t="s">
        <v>747</v>
      </c>
      <c r="O344" s="263" t="s">
        <v>452</v>
      </c>
      <c r="P344" s="264" t="s">
        <v>795</v>
      </c>
      <c r="Q344" s="265">
        <v>100000</v>
      </c>
      <c r="R344" s="266" t="str">
        <f>VLOOKUP($B344,QualitativeNotes!B:C,2,FALSE)</f>
        <v>For OTC, derivates and equity market are calculated double-sided. FX Swap  and BIAS FI markets are calculated one-sided.</v>
      </c>
      <c r="S344" s="262"/>
      <c r="T344" s="262" t="s">
        <v>747</v>
      </c>
      <c r="U344" s="263" t="s">
        <v>452</v>
      </c>
      <c r="V344" s="264" t="s">
        <v>795</v>
      </c>
      <c r="W344" s="265">
        <v>100000</v>
      </c>
      <c r="X344" s="266" t="str">
        <f>VLOOKUP($B344,QualitativeNotes!B:C,2,FALSE)</f>
        <v>For OTC, derivates and equity market are calculated double-sided. FX Swap  and BIAS FI markets are calculated one-sided.</v>
      </c>
    </row>
    <row r="345" spans="1:24" ht="45">
      <c r="A345" s="259">
        <v>43921</v>
      </c>
      <c r="B345" s="260" t="s">
        <v>474</v>
      </c>
      <c r="C345" s="261" t="s">
        <v>229</v>
      </c>
      <c r="D345" s="261" t="s">
        <v>498</v>
      </c>
      <c r="E345" s="261" t="s">
        <v>489</v>
      </c>
      <c r="F345" s="262" t="s">
        <v>746</v>
      </c>
      <c r="G345" s="262"/>
      <c r="H345" s="262" t="s">
        <v>747</v>
      </c>
      <c r="I345" s="263" t="s">
        <v>452</v>
      </c>
      <c r="J345" s="264" t="s">
        <v>795</v>
      </c>
      <c r="K345" s="265">
        <v>100000</v>
      </c>
      <c r="L345" s="266" t="str">
        <f>VLOOKUP(B345,QualitativeNotes!B:C,2,FALSE)</f>
        <v>For OTC, derivates and equity market are calculated double-sided. FX Swap  and BIAS FI markets are calculated one-sided.</v>
      </c>
      <c r="M345" s="262"/>
      <c r="N345" s="262" t="s">
        <v>747</v>
      </c>
      <c r="O345" s="263" t="s">
        <v>452</v>
      </c>
      <c r="P345" s="264" t="s">
        <v>795</v>
      </c>
      <c r="Q345" s="265">
        <v>100000</v>
      </c>
      <c r="R345" s="266" t="str">
        <f>VLOOKUP($B345,QualitativeNotes!B:C,2,FALSE)</f>
        <v>For OTC, derivates and equity market are calculated double-sided. FX Swap  and BIAS FI markets are calculated one-sided.</v>
      </c>
      <c r="S345" s="262"/>
      <c r="T345" s="262" t="s">
        <v>747</v>
      </c>
      <c r="U345" s="263" t="s">
        <v>452</v>
      </c>
      <c r="V345" s="264" t="s">
        <v>795</v>
      </c>
      <c r="W345" s="265">
        <v>100000</v>
      </c>
      <c r="X345" s="266" t="str">
        <f>VLOOKUP($B345,QualitativeNotes!B:C,2,FALSE)</f>
        <v>For OTC, derivates and equity market are calculated double-sided. FX Swap  and BIAS FI markets are calculated one-sided.</v>
      </c>
    </row>
    <row r="346" spans="1:24" ht="60">
      <c r="A346" s="259">
        <v>43921</v>
      </c>
      <c r="B346" s="260" t="s">
        <v>475</v>
      </c>
      <c r="C346" s="261" t="s">
        <v>230</v>
      </c>
      <c r="D346" s="261" t="s">
        <v>499</v>
      </c>
      <c r="E346" s="261" t="s">
        <v>489</v>
      </c>
      <c r="F346" s="262" t="s">
        <v>746</v>
      </c>
      <c r="G346" s="262"/>
      <c r="H346" s="262" t="s">
        <v>747</v>
      </c>
      <c r="I346" s="263" t="s">
        <v>452</v>
      </c>
      <c r="J346" s="264" t="s">
        <v>795</v>
      </c>
      <c r="K346" s="265">
        <v>100000</v>
      </c>
      <c r="L346" s="266" t="str">
        <f>VLOOKUP(B346,QualitativeNotes!B:C,2,FALSE)</f>
        <v>N/A</v>
      </c>
      <c r="M346" s="262"/>
      <c r="N346" s="262" t="s">
        <v>747</v>
      </c>
      <c r="O346" s="263" t="s">
        <v>452</v>
      </c>
      <c r="P346" s="264" t="s">
        <v>795</v>
      </c>
      <c r="Q346" s="265">
        <v>100000</v>
      </c>
      <c r="R346" s="266" t="str">
        <f>VLOOKUP($B346,QualitativeNotes!B:C,2,FALSE)</f>
        <v>N/A</v>
      </c>
      <c r="S346" s="262"/>
      <c r="T346" s="262" t="s">
        <v>747</v>
      </c>
      <c r="U346" s="263" t="s">
        <v>452</v>
      </c>
      <c r="V346" s="264" t="s">
        <v>795</v>
      </c>
      <c r="W346" s="265">
        <v>100000</v>
      </c>
      <c r="X346" s="266" t="str">
        <f>VLOOKUP($B346,QualitativeNotes!B:C,2,FALSE)</f>
        <v>N/A</v>
      </c>
    </row>
    <row r="347" spans="1:24" ht="60">
      <c r="A347" s="259">
        <v>43921</v>
      </c>
      <c r="B347" s="260" t="s">
        <v>475</v>
      </c>
      <c r="C347" s="261" t="s">
        <v>230</v>
      </c>
      <c r="D347" s="261" t="s">
        <v>499</v>
      </c>
      <c r="E347" s="261" t="s">
        <v>489</v>
      </c>
      <c r="F347" s="262" t="s">
        <v>746</v>
      </c>
      <c r="G347" s="262"/>
      <c r="H347" s="262" t="s">
        <v>747</v>
      </c>
      <c r="I347" s="263" t="s">
        <v>452</v>
      </c>
      <c r="J347" s="264" t="s">
        <v>795</v>
      </c>
      <c r="K347" s="265">
        <v>100000</v>
      </c>
      <c r="L347" s="266" t="str">
        <f>VLOOKUP(B347,QualitativeNotes!B:C,2,FALSE)</f>
        <v>N/A</v>
      </c>
      <c r="M347" s="262"/>
      <c r="N347" s="262" t="s">
        <v>747</v>
      </c>
      <c r="O347" s="263" t="s">
        <v>452</v>
      </c>
      <c r="P347" s="264" t="s">
        <v>795</v>
      </c>
      <c r="Q347" s="265">
        <v>100000</v>
      </c>
      <c r="R347" s="266" t="str">
        <f>VLOOKUP($B347,QualitativeNotes!B:C,2,FALSE)</f>
        <v>N/A</v>
      </c>
      <c r="S347" s="262"/>
      <c r="T347" s="262" t="s">
        <v>747</v>
      </c>
      <c r="U347" s="263" t="s">
        <v>452</v>
      </c>
      <c r="V347" s="264" t="s">
        <v>795</v>
      </c>
      <c r="W347" s="265">
        <v>100000</v>
      </c>
      <c r="X347" s="266" t="str">
        <f>VLOOKUP($B347,QualitativeNotes!B:C,2,FALSE)</f>
        <v>N/A</v>
      </c>
    </row>
    <row r="348" spans="1:24" ht="60">
      <c r="A348" s="259">
        <v>43921</v>
      </c>
      <c r="B348" s="260" t="s">
        <v>475</v>
      </c>
      <c r="C348" s="261" t="s">
        <v>230</v>
      </c>
      <c r="D348" s="261" t="s">
        <v>499</v>
      </c>
      <c r="E348" s="261" t="s">
        <v>489</v>
      </c>
      <c r="F348" s="262" t="s">
        <v>746</v>
      </c>
      <c r="G348" s="262"/>
      <c r="H348" s="262" t="s">
        <v>747</v>
      </c>
      <c r="I348" s="263" t="s">
        <v>452</v>
      </c>
      <c r="J348" s="264" t="s">
        <v>795</v>
      </c>
      <c r="K348" s="265">
        <v>100000</v>
      </c>
      <c r="L348" s="266" t="str">
        <f>VLOOKUP(B348,QualitativeNotes!B:C,2,FALSE)</f>
        <v>N/A</v>
      </c>
      <c r="M348" s="262"/>
      <c r="N348" s="262" t="s">
        <v>747</v>
      </c>
      <c r="O348" s="263" t="s">
        <v>452</v>
      </c>
      <c r="P348" s="264" t="s">
        <v>795</v>
      </c>
      <c r="Q348" s="265">
        <v>100000</v>
      </c>
      <c r="R348" s="266" t="str">
        <f>VLOOKUP($B348,QualitativeNotes!B:C,2,FALSE)</f>
        <v>N/A</v>
      </c>
      <c r="S348" s="262"/>
      <c r="T348" s="262" t="s">
        <v>747</v>
      </c>
      <c r="U348" s="263" t="s">
        <v>452</v>
      </c>
      <c r="V348" s="264" t="s">
        <v>795</v>
      </c>
      <c r="W348" s="265">
        <v>100000</v>
      </c>
      <c r="X348" s="266" t="str">
        <f>VLOOKUP($B348,QualitativeNotes!B:C,2,FALSE)</f>
        <v>N/A</v>
      </c>
    </row>
    <row r="349" spans="1:24" ht="60">
      <c r="A349" s="259">
        <v>43921</v>
      </c>
      <c r="B349" s="260" t="s">
        <v>475</v>
      </c>
      <c r="C349" s="261" t="s">
        <v>230</v>
      </c>
      <c r="D349" s="261" t="s">
        <v>499</v>
      </c>
      <c r="E349" s="261" t="s">
        <v>489</v>
      </c>
      <c r="F349" s="262" t="s">
        <v>746</v>
      </c>
      <c r="G349" s="262"/>
      <c r="H349" s="262" t="s">
        <v>747</v>
      </c>
      <c r="I349" s="263" t="s">
        <v>452</v>
      </c>
      <c r="J349" s="264" t="s">
        <v>795</v>
      </c>
      <c r="K349" s="265">
        <v>100000</v>
      </c>
      <c r="L349" s="266" t="str">
        <f>VLOOKUP(B349,QualitativeNotes!B:C,2,FALSE)</f>
        <v>N/A</v>
      </c>
      <c r="M349" s="262"/>
      <c r="N349" s="262" t="s">
        <v>747</v>
      </c>
      <c r="O349" s="263" t="s">
        <v>452</v>
      </c>
      <c r="P349" s="264" t="s">
        <v>795</v>
      </c>
      <c r="Q349" s="265">
        <v>100000</v>
      </c>
      <c r="R349" s="266" t="str">
        <f>VLOOKUP($B349,QualitativeNotes!B:C,2,FALSE)</f>
        <v>N/A</v>
      </c>
      <c r="S349" s="262"/>
      <c r="T349" s="262" t="s">
        <v>747</v>
      </c>
      <c r="U349" s="263" t="s">
        <v>452</v>
      </c>
      <c r="V349" s="264" t="s">
        <v>795</v>
      </c>
      <c r="W349" s="265">
        <v>100000</v>
      </c>
      <c r="X349" s="266" t="str">
        <f>VLOOKUP($B349,QualitativeNotes!B:C,2,FALSE)</f>
        <v>N/A</v>
      </c>
    </row>
    <row r="350" spans="1:24" ht="45">
      <c r="A350" s="259">
        <v>43921</v>
      </c>
      <c r="B350" s="260" t="s">
        <v>500</v>
      </c>
      <c r="C350" s="261" t="s">
        <v>229</v>
      </c>
      <c r="D350" s="261" t="s">
        <v>504</v>
      </c>
      <c r="E350" s="261" t="s">
        <v>417</v>
      </c>
      <c r="F350" s="262" t="s">
        <v>746</v>
      </c>
      <c r="G350" s="262"/>
      <c r="H350" s="262" t="s">
        <v>747</v>
      </c>
      <c r="I350" s="263" t="s">
        <v>452</v>
      </c>
      <c r="J350" s="264" t="s">
        <v>795</v>
      </c>
      <c r="K350" s="268" t="s">
        <v>796</v>
      </c>
      <c r="L350" s="266" t="str">
        <f>VLOOKUP(B350,QualitativeNotes!B:C,2,FALSE)</f>
        <v>N/A</v>
      </c>
      <c r="M350" s="262"/>
      <c r="N350" s="262" t="s">
        <v>747</v>
      </c>
      <c r="O350" s="263" t="s">
        <v>452</v>
      </c>
      <c r="P350" s="264" t="s">
        <v>795</v>
      </c>
      <c r="Q350" s="268" t="s">
        <v>796</v>
      </c>
      <c r="R350" s="266" t="str">
        <f>VLOOKUP($B350,QualitativeNotes!B:C,2,FALSE)</f>
        <v>N/A</v>
      </c>
      <c r="S350" s="262"/>
      <c r="T350" s="262" t="s">
        <v>747</v>
      </c>
      <c r="U350" s="263" t="s">
        <v>452</v>
      </c>
      <c r="V350" s="264" t="s">
        <v>795</v>
      </c>
      <c r="W350" s="268" t="s">
        <v>796</v>
      </c>
      <c r="X350" s="266" t="str">
        <f>VLOOKUP($B350,QualitativeNotes!B:C,2,FALSE)</f>
        <v>N/A</v>
      </c>
    </row>
    <row r="351" spans="1:24" ht="45">
      <c r="A351" s="259">
        <v>43921</v>
      </c>
      <c r="B351" s="260" t="s">
        <v>500</v>
      </c>
      <c r="C351" s="261" t="s">
        <v>229</v>
      </c>
      <c r="D351" s="261" t="s">
        <v>504</v>
      </c>
      <c r="E351" s="261" t="s">
        <v>417</v>
      </c>
      <c r="F351" s="262" t="s">
        <v>746</v>
      </c>
      <c r="G351" s="262"/>
      <c r="H351" s="262" t="s">
        <v>747</v>
      </c>
      <c r="I351" s="263" t="s">
        <v>452</v>
      </c>
      <c r="J351" s="264" t="s">
        <v>795</v>
      </c>
      <c r="K351" s="268" t="s">
        <v>796</v>
      </c>
      <c r="L351" s="266" t="str">
        <f>VLOOKUP(B351,QualitativeNotes!B:C,2,FALSE)</f>
        <v>N/A</v>
      </c>
      <c r="M351" s="262"/>
      <c r="N351" s="262" t="s">
        <v>747</v>
      </c>
      <c r="O351" s="263" t="s">
        <v>452</v>
      </c>
      <c r="P351" s="264" t="s">
        <v>795</v>
      </c>
      <c r="Q351" s="268" t="s">
        <v>796</v>
      </c>
      <c r="R351" s="266" t="str">
        <f>VLOOKUP($B351,QualitativeNotes!B:C,2,FALSE)</f>
        <v>N/A</v>
      </c>
      <c r="S351" s="262"/>
      <c r="T351" s="262" t="s">
        <v>747</v>
      </c>
      <c r="U351" s="263" t="s">
        <v>452</v>
      </c>
      <c r="V351" s="264" t="s">
        <v>795</v>
      </c>
      <c r="W351" s="268" t="s">
        <v>796</v>
      </c>
      <c r="X351" s="266" t="str">
        <f>VLOOKUP($B351,QualitativeNotes!B:C,2,FALSE)</f>
        <v>N/A</v>
      </c>
    </row>
    <row r="352" spans="1:24" ht="45">
      <c r="A352" s="259">
        <v>43921</v>
      </c>
      <c r="B352" s="260" t="s">
        <v>500</v>
      </c>
      <c r="C352" s="261" t="s">
        <v>229</v>
      </c>
      <c r="D352" s="261" t="s">
        <v>504</v>
      </c>
      <c r="E352" s="261" t="s">
        <v>417</v>
      </c>
      <c r="F352" s="262" t="s">
        <v>746</v>
      </c>
      <c r="G352" s="262"/>
      <c r="H352" s="262" t="s">
        <v>747</v>
      </c>
      <c r="I352" s="263" t="s">
        <v>452</v>
      </c>
      <c r="J352" s="264" t="s">
        <v>795</v>
      </c>
      <c r="K352" s="268" t="s">
        <v>796</v>
      </c>
      <c r="L352" s="266" t="str">
        <f>VLOOKUP(B352,QualitativeNotes!B:C,2,FALSE)</f>
        <v>N/A</v>
      </c>
      <c r="M352" s="262"/>
      <c r="N352" s="262" t="s">
        <v>747</v>
      </c>
      <c r="O352" s="263" t="s">
        <v>452</v>
      </c>
      <c r="P352" s="264" t="s">
        <v>795</v>
      </c>
      <c r="Q352" s="268" t="s">
        <v>796</v>
      </c>
      <c r="R352" s="266" t="str">
        <f>VLOOKUP($B352,QualitativeNotes!B:C,2,FALSE)</f>
        <v>N/A</v>
      </c>
      <c r="S352" s="262"/>
      <c r="T352" s="262" t="s">
        <v>747</v>
      </c>
      <c r="U352" s="263" t="s">
        <v>452</v>
      </c>
      <c r="V352" s="264" t="s">
        <v>795</v>
      </c>
      <c r="W352" s="268" t="s">
        <v>796</v>
      </c>
      <c r="X352" s="266" t="str">
        <f>VLOOKUP($B352,QualitativeNotes!B:C,2,FALSE)</f>
        <v>N/A</v>
      </c>
    </row>
    <row r="353" spans="1:24" ht="45">
      <c r="A353" s="259">
        <v>43921</v>
      </c>
      <c r="B353" s="260" t="s">
        <v>500</v>
      </c>
      <c r="C353" s="261" t="s">
        <v>229</v>
      </c>
      <c r="D353" s="261" t="s">
        <v>504</v>
      </c>
      <c r="E353" s="261" t="s">
        <v>417</v>
      </c>
      <c r="F353" s="262" t="s">
        <v>746</v>
      </c>
      <c r="G353" s="262"/>
      <c r="H353" s="262" t="s">
        <v>747</v>
      </c>
      <c r="I353" s="263" t="s">
        <v>452</v>
      </c>
      <c r="J353" s="264" t="s">
        <v>795</v>
      </c>
      <c r="K353" s="268" t="s">
        <v>796</v>
      </c>
      <c r="L353" s="266" t="str">
        <f>VLOOKUP(B353,QualitativeNotes!B:C,2,FALSE)</f>
        <v>N/A</v>
      </c>
      <c r="M353" s="262"/>
      <c r="N353" s="262" t="s">
        <v>747</v>
      </c>
      <c r="O353" s="263" t="s">
        <v>452</v>
      </c>
      <c r="P353" s="264" t="s">
        <v>795</v>
      </c>
      <c r="Q353" s="268" t="s">
        <v>796</v>
      </c>
      <c r="R353" s="266" t="str">
        <f>VLOOKUP($B353,QualitativeNotes!B:C,2,FALSE)</f>
        <v>N/A</v>
      </c>
      <c r="S353" s="262"/>
      <c r="T353" s="262" t="s">
        <v>747</v>
      </c>
      <c r="U353" s="263" t="s">
        <v>452</v>
      </c>
      <c r="V353" s="264" t="s">
        <v>795</v>
      </c>
      <c r="W353" s="268" t="s">
        <v>796</v>
      </c>
      <c r="X353" s="266" t="str">
        <f>VLOOKUP($B353,QualitativeNotes!B:C,2,FALSE)</f>
        <v>N/A</v>
      </c>
    </row>
    <row r="354" spans="1:24" ht="45">
      <c r="A354" s="259">
        <v>43921</v>
      </c>
      <c r="B354" s="260" t="s">
        <v>501</v>
      </c>
      <c r="C354" s="261" t="s">
        <v>229</v>
      </c>
      <c r="D354" s="261" t="s">
        <v>505</v>
      </c>
      <c r="E354" s="261" t="s">
        <v>417</v>
      </c>
      <c r="F354" s="262" t="s">
        <v>746</v>
      </c>
      <c r="G354" s="262"/>
      <c r="H354" s="262" t="s">
        <v>747</v>
      </c>
      <c r="I354" s="263" t="s">
        <v>452</v>
      </c>
      <c r="J354" s="264" t="s">
        <v>795</v>
      </c>
      <c r="K354" s="268" t="s">
        <v>797</v>
      </c>
      <c r="L354" s="266" t="str">
        <f>VLOOKUP(B354,QualitativeNotes!B:C,2,FALSE)</f>
        <v>N/A</v>
      </c>
      <c r="M354" s="262"/>
      <c r="N354" s="262" t="s">
        <v>747</v>
      </c>
      <c r="O354" s="263" t="s">
        <v>452</v>
      </c>
      <c r="P354" s="264" t="s">
        <v>795</v>
      </c>
      <c r="Q354" s="268" t="s">
        <v>797</v>
      </c>
      <c r="R354" s="266" t="str">
        <f>VLOOKUP($B354,QualitativeNotes!B:C,2,FALSE)</f>
        <v>N/A</v>
      </c>
      <c r="S354" s="262"/>
      <c r="T354" s="262" t="s">
        <v>747</v>
      </c>
      <c r="U354" s="263" t="s">
        <v>452</v>
      </c>
      <c r="V354" s="264" t="s">
        <v>795</v>
      </c>
      <c r="W354" s="268" t="s">
        <v>797</v>
      </c>
      <c r="X354" s="266" t="str">
        <f>VLOOKUP($B354,QualitativeNotes!B:C,2,FALSE)</f>
        <v>N/A</v>
      </c>
    </row>
    <row r="355" spans="1:24" ht="45">
      <c r="A355" s="259">
        <v>43921</v>
      </c>
      <c r="B355" s="260" t="s">
        <v>501</v>
      </c>
      <c r="C355" s="261" t="s">
        <v>229</v>
      </c>
      <c r="D355" s="261" t="s">
        <v>505</v>
      </c>
      <c r="E355" s="261" t="s">
        <v>417</v>
      </c>
      <c r="F355" s="262" t="s">
        <v>746</v>
      </c>
      <c r="G355" s="262"/>
      <c r="H355" s="262" t="s">
        <v>747</v>
      </c>
      <c r="I355" s="263" t="s">
        <v>452</v>
      </c>
      <c r="J355" s="264" t="s">
        <v>795</v>
      </c>
      <c r="K355" s="268" t="s">
        <v>797</v>
      </c>
      <c r="L355" s="266" t="str">
        <f>VLOOKUP(B355,QualitativeNotes!B:C,2,FALSE)</f>
        <v>N/A</v>
      </c>
      <c r="M355" s="262"/>
      <c r="N355" s="262" t="s">
        <v>747</v>
      </c>
      <c r="O355" s="263" t="s">
        <v>452</v>
      </c>
      <c r="P355" s="264" t="s">
        <v>795</v>
      </c>
      <c r="Q355" s="268" t="s">
        <v>797</v>
      </c>
      <c r="R355" s="266" t="str">
        <f>VLOOKUP($B355,QualitativeNotes!B:C,2,FALSE)</f>
        <v>N/A</v>
      </c>
      <c r="S355" s="262"/>
      <c r="T355" s="262" t="s">
        <v>747</v>
      </c>
      <c r="U355" s="263" t="s">
        <v>452</v>
      </c>
      <c r="V355" s="264" t="s">
        <v>795</v>
      </c>
      <c r="W355" s="268" t="s">
        <v>797</v>
      </c>
      <c r="X355" s="266" t="str">
        <f>VLOOKUP($B355,QualitativeNotes!B:C,2,FALSE)</f>
        <v>N/A</v>
      </c>
    </row>
    <row r="356" spans="1:24" ht="45">
      <c r="A356" s="259">
        <v>43921</v>
      </c>
      <c r="B356" s="260" t="s">
        <v>501</v>
      </c>
      <c r="C356" s="261" t="s">
        <v>229</v>
      </c>
      <c r="D356" s="261" t="s">
        <v>505</v>
      </c>
      <c r="E356" s="261" t="s">
        <v>417</v>
      </c>
      <c r="F356" s="262" t="s">
        <v>746</v>
      </c>
      <c r="G356" s="262"/>
      <c r="H356" s="262" t="s">
        <v>747</v>
      </c>
      <c r="I356" s="263" t="s">
        <v>452</v>
      </c>
      <c r="J356" s="264" t="s">
        <v>795</v>
      </c>
      <c r="K356" s="268" t="s">
        <v>797</v>
      </c>
      <c r="L356" s="266" t="str">
        <f>VLOOKUP(B356,QualitativeNotes!B:C,2,FALSE)</f>
        <v>N/A</v>
      </c>
      <c r="M356" s="262"/>
      <c r="N356" s="262" t="s">
        <v>747</v>
      </c>
      <c r="O356" s="263" t="s">
        <v>452</v>
      </c>
      <c r="P356" s="264" t="s">
        <v>795</v>
      </c>
      <c r="Q356" s="268" t="s">
        <v>797</v>
      </c>
      <c r="R356" s="266" t="str">
        <f>VLOOKUP($B356,QualitativeNotes!B:C,2,FALSE)</f>
        <v>N/A</v>
      </c>
      <c r="S356" s="262"/>
      <c r="T356" s="262" t="s">
        <v>747</v>
      </c>
      <c r="U356" s="263" t="s">
        <v>452</v>
      </c>
      <c r="V356" s="264" t="s">
        <v>795</v>
      </c>
      <c r="W356" s="268" t="s">
        <v>797</v>
      </c>
      <c r="X356" s="266" t="str">
        <f>VLOOKUP($B356,QualitativeNotes!B:C,2,FALSE)</f>
        <v>N/A</v>
      </c>
    </row>
    <row r="357" spans="1:24" ht="45">
      <c r="A357" s="259">
        <v>43921</v>
      </c>
      <c r="B357" s="260" t="s">
        <v>501</v>
      </c>
      <c r="C357" s="261" t="s">
        <v>229</v>
      </c>
      <c r="D357" s="261" t="s">
        <v>505</v>
      </c>
      <c r="E357" s="261" t="s">
        <v>417</v>
      </c>
      <c r="F357" s="262" t="s">
        <v>746</v>
      </c>
      <c r="G357" s="262"/>
      <c r="H357" s="262" t="s">
        <v>747</v>
      </c>
      <c r="I357" s="263" t="s">
        <v>452</v>
      </c>
      <c r="J357" s="264" t="s">
        <v>795</v>
      </c>
      <c r="K357" s="268" t="s">
        <v>797</v>
      </c>
      <c r="L357" s="266" t="str">
        <f>VLOOKUP(B357,QualitativeNotes!B:C,2,FALSE)</f>
        <v>N/A</v>
      </c>
      <c r="M357" s="262"/>
      <c r="N357" s="262" t="s">
        <v>747</v>
      </c>
      <c r="O357" s="263" t="s">
        <v>452</v>
      </c>
      <c r="P357" s="264" t="s">
        <v>795</v>
      </c>
      <c r="Q357" s="268" t="s">
        <v>797</v>
      </c>
      <c r="R357" s="266" t="str">
        <f>VLOOKUP($B357,QualitativeNotes!B:C,2,FALSE)</f>
        <v>N/A</v>
      </c>
      <c r="S357" s="262"/>
      <c r="T357" s="262" t="s">
        <v>747</v>
      </c>
      <c r="U357" s="263" t="s">
        <v>452</v>
      </c>
      <c r="V357" s="264" t="s">
        <v>795</v>
      </c>
      <c r="W357" s="268" t="s">
        <v>797</v>
      </c>
      <c r="X357" s="266" t="str">
        <f>VLOOKUP($B357,QualitativeNotes!B:C,2,FALSE)</f>
        <v>N/A</v>
      </c>
    </row>
    <row r="358" spans="1:24" ht="45">
      <c r="A358" s="259">
        <v>43921</v>
      </c>
      <c r="B358" s="260" t="s">
        <v>502</v>
      </c>
      <c r="C358" s="261" t="s">
        <v>229</v>
      </c>
      <c r="D358" s="261" t="s">
        <v>506</v>
      </c>
      <c r="E358" s="261" t="s">
        <v>417</v>
      </c>
      <c r="F358" s="262" t="s">
        <v>746</v>
      </c>
      <c r="G358" s="262"/>
      <c r="H358" s="262" t="s">
        <v>747</v>
      </c>
      <c r="I358" s="263" t="s">
        <v>452</v>
      </c>
      <c r="J358" s="264" t="s">
        <v>795</v>
      </c>
      <c r="K358" s="268" t="s">
        <v>798</v>
      </c>
      <c r="L358" s="266" t="str">
        <f>VLOOKUP(B358,QualitativeNotes!B:C,2,FALSE)</f>
        <v>N/A</v>
      </c>
      <c r="M358" s="262"/>
      <c r="N358" s="262" t="s">
        <v>747</v>
      </c>
      <c r="O358" s="263" t="s">
        <v>452</v>
      </c>
      <c r="P358" s="264" t="s">
        <v>795</v>
      </c>
      <c r="Q358" s="268" t="s">
        <v>798</v>
      </c>
      <c r="R358" s="266" t="str">
        <f>VLOOKUP($B358,QualitativeNotes!B:C,2,FALSE)</f>
        <v>N/A</v>
      </c>
      <c r="S358" s="262"/>
      <c r="T358" s="262" t="s">
        <v>747</v>
      </c>
      <c r="U358" s="263" t="s">
        <v>452</v>
      </c>
      <c r="V358" s="264" t="s">
        <v>795</v>
      </c>
      <c r="W358" s="268" t="s">
        <v>798</v>
      </c>
      <c r="X358" s="266" t="str">
        <f>VLOOKUP($B358,QualitativeNotes!B:C,2,FALSE)</f>
        <v>N/A</v>
      </c>
    </row>
    <row r="359" spans="1:24" ht="45">
      <c r="A359" s="259">
        <v>43921</v>
      </c>
      <c r="B359" s="260" t="s">
        <v>502</v>
      </c>
      <c r="C359" s="261" t="s">
        <v>229</v>
      </c>
      <c r="D359" s="261" t="s">
        <v>506</v>
      </c>
      <c r="E359" s="261" t="s">
        <v>417</v>
      </c>
      <c r="F359" s="262" t="s">
        <v>746</v>
      </c>
      <c r="G359" s="262"/>
      <c r="H359" s="262" t="s">
        <v>747</v>
      </c>
      <c r="I359" s="263" t="s">
        <v>452</v>
      </c>
      <c r="J359" s="264" t="s">
        <v>795</v>
      </c>
      <c r="K359" s="268" t="s">
        <v>798</v>
      </c>
      <c r="L359" s="266" t="str">
        <f>VLOOKUP(B359,QualitativeNotes!B:C,2,FALSE)</f>
        <v>N/A</v>
      </c>
      <c r="M359" s="262"/>
      <c r="N359" s="262" t="s">
        <v>747</v>
      </c>
      <c r="O359" s="263" t="s">
        <v>452</v>
      </c>
      <c r="P359" s="264" t="s">
        <v>795</v>
      </c>
      <c r="Q359" s="268" t="s">
        <v>798</v>
      </c>
      <c r="R359" s="266" t="str">
        <f>VLOOKUP($B359,QualitativeNotes!B:C,2,FALSE)</f>
        <v>N/A</v>
      </c>
      <c r="S359" s="262"/>
      <c r="T359" s="262" t="s">
        <v>747</v>
      </c>
      <c r="U359" s="263" t="s">
        <v>452</v>
      </c>
      <c r="V359" s="264" t="s">
        <v>795</v>
      </c>
      <c r="W359" s="268" t="s">
        <v>798</v>
      </c>
      <c r="X359" s="266" t="str">
        <f>VLOOKUP($B359,QualitativeNotes!B:C,2,FALSE)</f>
        <v>N/A</v>
      </c>
    </row>
    <row r="360" spans="1:24" ht="45">
      <c r="A360" s="259">
        <v>43921</v>
      </c>
      <c r="B360" s="260" t="s">
        <v>502</v>
      </c>
      <c r="C360" s="261" t="s">
        <v>229</v>
      </c>
      <c r="D360" s="261" t="s">
        <v>506</v>
      </c>
      <c r="E360" s="261" t="s">
        <v>417</v>
      </c>
      <c r="F360" s="262" t="s">
        <v>746</v>
      </c>
      <c r="G360" s="262"/>
      <c r="H360" s="262" t="s">
        <v>747</v>
      </c>
      <c r="I360" s="263" t="s">
        <v>452</v>
      </c>
      <c r="J360" s="264" t="s">
        <v>795</v>
      </c>
      <c r="K360" s="268" t="s">
        <v>798</v>
      </c>
      <c r="L360" s="266" t="str">
        <f>VLOOKUP(B360,QualitativeNotes!B:C,2,FALSE)</f>
        <v>N/A</v>
      </c>
      <c r="M360" s="262"/>
      <c r="N360" s="262" t="s">
        <v>747</v>
      </c>
      <c r="O360" s="263" t="s">
        <v>452</v>
      </c>
      <c r="P360" s="264" t="s">
        <v>795</v>
      </c>
      <c r="Q360" s="268" t="s">
        <v>798</v>
      </c>
      <c r="R360" s="266" t="str">
        <f>VLOOKUP($B360,QualitativeNotes!B:C,2,FALSE)</f>
        <v>N/A</v>
      </c>
      <c r="S360" s="262"/>
      <c r="T360" s="262" t="s">
        <v>747</v>
      </c>
      <c r="U360" s="263" t="s">
        <v>452</v>
      </c>
      <c r="V360" s="264" t="s">
        <v>795</v>
      </c>
      <c r="W360" s="268" t="s">
        <v>798</v>
      </c>
      <c r="X360" s="266" t="str">
        <f>VLOOKUP($B360,QualitativeNotes!B:C,2,FALSE)</f>
        <v>N/A</v>
      </c>
    </row>
    <row r="361" spans="1:24" ht="45">
      <c r="A361" s="259">
        <v>43921</v>
      </c>
      <c r="B361" s="260" t="s">
        <v>502</v>
      </c>
      <c r="C361" s="261" t="s">
        <v>229</v>
      </c>
      <c r="D361" s="261" t="s">
        <v>506</v>
      </c>
      <c r="E361" s="261" t="s">
        <v>417</v>
      </c>
      <c r="F361" s="262" t="s">
        <v>746</v>
      </c>
      <c r="G361" s="262"/>
      <c r="H361" s="262" t="s">
        <v>747</v>
      </c>
      <c r="I361" s="263" t="s">
        <v>452</v>
      </c>
      <c r="J361" s="264" t="s">
        <v>795</v>
      </c>
      <c r="K361" s="268" t="s">
        <v>798</v>
      </c>
      <c r="L361" s="266" t="str">
        <f>VLOOKUP(B361,QualitativeNotes!B:C,2,FALSE)</f>
        <v>N/A</v>
      </c>
      <c r="M361" s="262"/>
      <c r="N361" s="262" t="s">
        <v>747</v>
      </c>
      <c r="O361" s="263" t="s">
        <v>452</v>
      </c>
      <c r="P361" s="264" t="s">
        <v>795</v>
      </c>
      <c r="Q361" s="268" t="s">
        <v>798</v>
      </c>
      <c r="R361" s="266" t="str">
        <f>VLOOKUP($B361,QualitativeNotes!B:C,2,FALSE)</f>
        <v>N/A</v>
      </c>
      <c r="S361" s="262"/>
      <c r="T361" s="262" t="s">
        <v>747</v>
      </c>
      <c r="U361" s="263" t="s">
        <v>452</v>
      </c>
      <c r="V361" s="264" t="s">
        <v>795</v>
      </c>
      <c r="W361" s="268" t="s">
        <v>798</v>
      </c>
      <c r="X361" s="266" t="str">
        <f>VLOOKUP($B361,QualitativeNotes!B:C,2,FALSE)</f>
        <v>N/A</v>
      </c>
    </row>
    <row r="362" spans="1:24" ht="45">
      <c r="A362" s="259">
        <v>43921</v>
      </c>
      <c r="B362" s="260" t="s">
        <v>144</v>
      </c>
      <c r="C362" s="261" t="s">
        <v>231</v>
      </c>
      <c r="D362" s="261" t="s">
        <v>385</v>
      </c>
      <c r="E362" s="261" t="s">
        <v>482</v>
      </c>
      <c r="F362" s="262" t="s">
        <v>469</v>
      </c>
      <c r="G362" s="262"/>
      <c r="H362" s="262" t="s">
        <v>747</v>
      </c>
      <c r="I362" s="263" t="s">
        <v>452</v>
      </c>
      <c r="J362" s="264" t="s">
        <v>799</v>
      </c>
      <c r="K362" s="265">
        <v>100000</v>
      </c>
      <c r="L362" s="266" t="str">
        <f>VLOOKUP(B362,QualitativeNotes!B:C,2,FALSE)</f>
        <v>N/A</v>
      </c>
      <c r="M362" s="262"/>
      <c r="N362" s="262" t="s">
        <v>747</v>
      </c>
      <c r="O362" s="263" t="s">
        <v>452</v>
      </c>
      <c r="P362" s="264" t="s">
        <v>799</v>
      </c>
      <c r="Q362" s="265">
        <v>100000</v>
      </c>
      <c r="R362" s="266" t="str">
        <f>VLOOKUP($B362,QualitativeNotes!B:C,2,FALSE)</f>
        <v>N/A</v>
      </c>
      <c r="S362" s="262"/>
      <c r="T362" s="262" t="s">
        <v>747</v>
      </c>
      <c r="U362" s="263" t="s">
        <v>452</v>
      </c>
      <c r="V362" s="264" t="s">
        <v>799</v>
      </c>
      <c r="W362" s="265">
        <v>100000</v>
      </c>
      <c r="X362" s="266" t="str">
        <f>VLOOKUP($B362,QualitativeNotes!B:C,2,FALSE)</f>
        <v>N/A</v>
      </c>
    </row>
    <row r="363" spans="1:24" ht="30">
      <c r="A363" s="259">
        <v>43921</v>
      </c>
      <c r="B363" s="260" t="s">
        <v>145</v>
      </c>
      <c r="C363" s="261" t="s">
        <v>231</v>
      </c>
      <c r="D363" s="261" t="s">
        <v>386</v>
      </c>
      <c r="E363" s="261" t="s">
        <v>489</v>
      </c>
      <c r="F363" s="262" t="s">
        <v>469</v>
      </c>
      <c r="G363" s="262"/>
      <c r="H363" s="262" t="s">
        <v>747</v>
      </c>
      <c r="I363" s="263" t="s">
        <v>452</v>
      </c>
      <c r="J363" s="264" t="s">
        <v>799</v>
      </c>
      <c r="K363" s="265">
        <v>100000</v>
      </c>
      <c r="L363" s="266" t="str">
        <f>VLOOKUP(B363,QualitativeNotes!B:C,2,FALSE)</f>
        <v>N/A</v>
      </c>
      <c r="M363" s="262"/>
      <c r="N363" s="262" t="s">
        <v>747</v>
      </c>
      <c r="O363" s="263" t="s">
        <v>452</v>
      </c>
      <c r="P363" s="264" t="s">
        <v>799</v>
      </c>
      <c r="Q363" s="265">
        <v>100000</v>
      </c>
      <c r="R363" s="266" t="str">
        <f>VLOOKUP($B363,QualitativeNotes!B:C,2,FALSE)</f>
        <v>N/A</v>
      </c>
      <c r="S363" s="262"/>
      <c r="T363" s="262" t="s">
        <v>747</v>
      </c>
      <c r="U363" s="263" t="s">
        <v>452</v>
      </c>
      <c r="V363" s="264" t="s">
        <v>799</v>
      </c>
      <c r="W363" s="265">
        <v>100000</v>
      </c>
      <c r="X363" s="266" t="str">
        <f>VLOOKUP($B363,QualitativeNotes!B:C,2,FALSE)</f>
        <v>N/A</v>
      </c>
    </row>
  </sheetData>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59" activePane="bottomRight" state="frozen"/>
      <selection pane="topRight"/>
      <selection pane="bottomLeft"/>
      <selection pane="bottomRight" activeCell="F78" sqref="F78"/>
    </sheetView>
  </sheetViews>
  <sheetFormatPr defaultColWidth="14.42578125" defaultRowHeight="15"/>
  <cols>
    <col min="1" max="1" width="13.42578125" style="243" bestFit="1" customWidth="1"/>
    <col min="2" max="2" width="15.5703125" style="245" bestFit="1" customWidth="1"/>
    <col min="3" max="3" width="47.5703125" style="245" customWidth="1"/>
    <col min="4" max="4" width="85.28515625" style="245" bestFit="1" customWidth="1"/>
    <col min="5" max="16384" width="14.42578125" style="1"/>
  </cols>
  <sheetData>
    <row r="1" spans="1:4" s="23" customFormat="1">
      <c r="A1" s="237" t="s">
        <v>681</v>
      </c>
      <c r="B1" s="238" t="s">
        <v>683</v>
      </c>
      <c r="C1" s="237" t="s">
        <v>716</v>
      </c>
      <c r="D1" s="237" t="s">
        <v>717</v>
      </c>
    </row>
    <row r="2" spans="1:4" ht="45">
      <c r="A2" s="239">
        <v>4.0999999999999996</v>
      </c>
      <c r="B2" s="240" t="s">
        <v>8</v>
      </c>
      <c r="C2" s="241" t="s">
        <v>718</v>
      </c>
      <c r="D2" s="241" t="s">
        <v>719</v>
      </c>
    </row>
    <row r="3" spans="1:4">
      <c r="A3" s="239">
        <v>4.0999999999999996</v>
      </c>
      <c r="B3" s="240" t="s">
        <v>9</v>
      </c>
      <c r="C3" s="242" t="s">
        <v>452</v>
      </c>
      <c r="D3" s="242" t="s">
        <v>452</v>
      </c>
    </row>
    <row r="4" spans="1:4">
      <c r="A4" s="239">
        <v>4.0999999999999996</v>
      </c>
      <c r="B4" s="240" t="s">
        <v>10</v>
      </c>
      <c r="C4" s="242" t="s">
        <v>452</v>
      </c>
      <c r="D4" s="242" t="s">
        <v>452</v>
      </c>
    </row>
    <row r="5" spans="1:4">
      <c r="A5" s="239">
        <v>4.0999999999999996</v>
      </c>
      <c r="B5" s="240" t="s">
        <v>11</v>
      </c>
      <c r="C5" s="242" t="s">
        <v>452</v>
      </c>
      <c r="D5" s="242" t="s">
        <v>452</v>
      </c>
    </row>
    <row r="6" spans="1:4" ht="75">
      <c r="A6" s="239">
        <v>4.0999999999999996</v>
      </c>
      <c r="B6" s="240" t="s">
        <v>12</v>
      </c>
      <c r="C6" s="242" t="s">
        <v>810</v>
      </c>
      <c r="D6" s="242" t="s">
        <v>452</v>
      </c>
    </row>
    <row r="7" spans="1:4">
      <c r="A7" s="239">
        <v>4.0999999999999996</v>
      </c>
      <c r="B7" s="240" t="s">
        <v>13</v>
      </c>
      <c r="C7" s="242" t="s">
        <v>452</v>
      </c>
      <c r="D7" s="242" t="s">
        <v>452</v>
      </c>
    </row>
    <row r="8" spans="1:4">
      <c r="A8" s="239">
        <v>4.0999999999999996</v>
      </c>
      <c r="B8" s="240" t="s">
        <v>14</v>
      </c>
      <c r="C8" s="242" t="s">
        <v>452</v>
      </c>
      <c r="D8" s="242" t="s">
        <v>452</v>
      </c>
    </row>
    <row r="9" spans="1:4">
      <c r="A9" s="239">
        <v>4.0999999999999996</v>
      </c>
      <c r="B9" s="240" t="s">
        <v>15</v>
      </c>
      <c r="C9" s="242" t="s">
        <v>452</v>
      </c>
      <c r="D9" s="242" t="s">
        <v>452</v>
      </c>
    </row>
    <row r="10" spans="1:4">
      <c r="A10" s="239">
        <v>4.0999999999999996</v>
      </c>
      <c r="B10" s="240" t="s">
        <v>16</v>
      </c>
      <c r="C10" s="242" t="s">
        <v>452</v>
      </c>
      <c r="D10" s="242" t="s">
        <v>452</v>
      </c>
    </row>
    <row r="11" spans="1:4">
      <c r="A11" s="239">
        <v>4.0999999999999996</v>
      </c>
      <c r="B11" s="240" t="s">
        <v>17</v>
      </c>
      <c r="C11" s="242" t="s">
        <v>452</v>
      </c>
      <c r="D11" s="242" t="s">
        <v>452</v>
      </c>
    </row>
    <row r="12" spans="1:4">
      <c r="A12" s="243">
        <v>4.2</v>
      </c>
      <c r="B12" s="240" t="s">
        <v>7</v>
      </c>
      <c r="C12" s="242" t="s">
        <v>452</v>
      </c>
      <c r="D12" s="242" t="s">
        <v>452</v>
      </c>
    </row>
    <row r="13" spans="1:4">
      <c r="A13" s="244">
        <v>4.3</v>
      </c>
      <c r="B13" s="240" t="s">
        <v>18</v>
      </c>
      <c r="C13" s="242" t="s">
        <v>452</v>
      </c>
      <c r="D13" s="242" t="s">
        <v>452</v>
      </c>
    </row>
    <row r="14" spans="1:4">
      <c r="A14" s="244">
        <v>4.3</v>
      </c>
      <c r="B14" s="240" t="s">
        <v>19</v>
      </c>
      <c r="C14" s="242" t="s">
        <v>452</v>
      </c>
      <c r="D14" s="242" t="s">
        <v>452</v>
      </c>
    </row>
    <row r="15" spans="1:4">
      <c r="A15" s="244">
        <v>4.3</v>
      </c>
      <c r="B15" s="240" t="s">
        <v>20</v>
      </c>
      <c r="C15" s="242" t="s">
        <v>452</v>
      </c>
      <c r="D15" s="242" t="s">
        <v>452</v>
      </c>
    </row>
    <row r="16" spans="1:4">
      <c r="A16" s="244">
        <v>4.3</v>
      </c>
      <c r="B16" s="88" t="s">
        <v>21</v>
      </c>
      <c r="C16" s="242" t="s">
        <v>452</v>
      </c>
      <c r="D16" s="242" t="s">
        <v>452</v>
      </c>
    </row>
    <row r="17" spans="1:4">
      <c r="A17" s="244">
        <v>4.3</v>
      </c>
      <c r="B17" s="88" t="s">
        <v>22</v>
      </c>
      <c r="C17" s="242" t="s">
        <v>452</v>
      </c>
      <c r="D17" s="242" t="s">
        <v>452</v>
      </c>
    </row>
    <row r="18" spans="1:4">
      <c r="A18" s="244">
        <v>4.3</v>
      </c>
      <c r="B18" s="88" t="s">
        <v>23</v>
      </c>
      <c r="C18" s="242" t="s">
        <v>452</v>
      </c>
      <c r="D18" s="242" t="s">
        <v>452</v>
      </c>
    </row>
    <row r="19" spans="1:4">
      <c r="A19" s="244">
        <v>4.3</v>
      </c>
      <c r="B19" s="88" t="s">
        <v>24</v>
      </c>
      <c r="C19" s="242" t="s">
        <v>452</v>
      </c>
      <c r="D19" s="242" t="s">
        <v>452</v>
      </c>
    </row>
    <row r="20" spans="1:4">
      <c r="A20" s="244">
        <v>4.3</v>
      </c>
      <c r="B20" s="88" t="s">
        <v>25</v>
      </c>
      <c r="C20" s="242" t="s">
        <v>452</v>
      </c>
      <c r="D20" s="242" t="s">
        <v>452</v>
      </c>
    </row>
    <row r="21" spans="1:4">
      <c r="A21" s="244">
        <v>4.3</v>
      </c>
      <c r="B21" s="88" t="s">
        <v>26</v>
      </c>
      <c r="C21" s="242" t="s">
        <v>452</v>
      </c>
      <c r="D21" s="242" t="s">
        <v>452</v>
      </c>
    </row>
    <row r="22" spans="1:4">
      <c r="A22" s="244">
        <v>4.3</v>
      </c>
      <c r="B22" s="88" t="s">
        <v>27</v>
      </c>
      <c r="C22" s="242" t="s">
        <v>452</v>
      </c>
      <c r="D22" s="242" t="s">
        <v>452</v>
      </c>
    </row>
    <row r="23" spans="1:4">
      <c r="A23" s="244">
        <v>4.3</v>
      </c>
      <c r="B23" s="88" t="s">
        <v>28</v>
      </c>
      <c r="C23" s="242" t="s">
        <v>452</v>
      </c>
      <c r="D23" s="242" t="s">
        <v>452</v>
      </c>
    </row>
    <row r="24" spans="1:4">
      <c r="A24" s="244">
        <v>4.3</v>
      </c>
      <c r="B24" s="88" t="s">
        <v>29</v>
      </c>
      <c r="C24" s="242" t="s">
        <v>452</v>
      </c>
      <c r="D24" s="242" t="s">
        <v>452</v>
      </c>
    </row>
    <row r="25" spans="1:4">
      <c r="A25" s="244">
        <v>4.3</v>
      </c>
      <c r="B25" s="88" t="s">
        <v>30</v>
      </c>
      <c r="C25" s="242" t="s">
        <v>452</v>
      </c>
      <c r="D25" s="242" t="s">
        <v>452</v>
      </c>
    </row>
    <row r="26" spans="1:4">
      <c r="A26" s="244">
        <v>4.3</v>
      </c>
      <c r="B26" s="88" t="s">
        <v>31</v>
      </c>
      <c r="C26" s="242" t="s">
        <v>452</v>
      </c>
      <c r="D26" s="242" t="s">
        <v>452</v>
      </c>
    </row>
    <row r="27" spans="1:4">
      <c r="A27" s="244">
        <v>4.3</v>
      </c>
      <c r="B27" s="88" t="s">
        <v>413</v>
      </c>
      <c r="C27" s="242" t="s">
        <v>452</v>
      </c>
      <c r="D27" s="242" t="s">
        <v>452</v>
      </c>
    </row>
    <row r="28" spans="1:4">
      <c r="A28" s="244">
        <v>4.4000000000000004</v>
      </c>
      <c r="B28" s="88" t="s">
        <v>32</v>
      </c>
      <c r="C28" s="242" t="s">
        <v>452</v>
      </c>
      <c r="D28" s="242" t="s">
        <v>452</v>
      </c>
    </row>
    <row r="29" spans="1:4">
      <c r="A29" s="244">
        <v>4.4000000000000004</v>
      </c>
      <c r="B29" s="88" t="s">
        <v>33</v>
      </c>
      <c r="C29" s="242" t="s">
        <v>452</v>
      </c>
      <c r="D29" s="242" t="s">
        <v>452</v>
      </c>
    </row>
    <row r="30" spans="1:4" ht="30">
      <c r="A30" s="244">
        <v>4.4000000000000004</v>
      </c>
      <c r="B30" s="88" t="s">
        <v>34</v>
      </c>
      <c r="C30" s="242" t="s">
        <v>801</v>
      </c>
      <c r="D30" s="242" t="s">
        <v>452</v>
      </c>
    </row>
    <row r="31" spans="1:4">
      <c r="A31" s="244">
        <v>4.4000000000000004</v>
      </c>
      <c r="B31" s="88" t="s">
        <v>35</v>
      </c>
      <c r="C31" s="242" t="s">
        <v>452</v>
      </c>
      <c r="D31" s="242" t="s">
        <v>452</v>
      </c>
    </row>
    <row r="32" spans="1:4">
      <c r="A32" s="244">
        <v>4.4000000000000004</v>
      </c>
      <c r="B32" s="88" t="s">
        <v>36</v>
      </c>
      <c r="C32" s="242" t="s">
        <v>452</v>
      </c>
      <c r="D32" s="242" t="s">
        <v>452</v>
      </c>
    </row>
    <row r="33" spans="1:4" ht="30">
      <c r="A33" s="244">
        <v>4.4000000000000004</v>
      </c>
      <c r="B33" s="88" t="s">
        <v>37</v>
      </c>
      <c r="C33" s="242" t="s">
        <v>801</v>
      </c>
      <c r="D33" s="242" t="s">
        <v>452</v>
      </c>
    </row>
    <row r="34" spans="1:4" ht="30">
      <c r="A34" s="244">
        <v>4.4000000000000004</v>
      </c>
      <c r="B34" s="88" t="s">
        <v>38</v>
      </c>
      <c r="C34" s="242" t="s">
        <v>801</v>
      </c>
      <c r="D34" s="242" t="s">
        <v>452</v>
      </c>
    </row>
    <row r="35" spans="1:4">
      <c r="A35" s="244">
        <v>4.4000000000000004</v>
      </c>
      <c r="B35" s="88" t="s">
        <v>39</v>
      </c>
      <c r="C35" s="242" t="s">
        <v>452</v>
      </c>
      <c r="D35" s="242" t="s">
        <v>452</v>
      </c>
    </row>
    <row r="36" spans="1:4">
      <c r="A36" s="244">
        <v>4.4000000000000004</v>
      </c>
      <c r="B36" s="88" t="s">
        <v>40</v>
      </c>
      <c r="C36" s="242" t="s">
        <v>452</v>
      </c>
      <c r="D36" s="242" t="s">
        <v>452</v>
      </c>
    </row>
    <row r="37" spans="1:4" ht="30">
      <c r="A37" s="244">
        <v>4.4000000000000004</v>
      </c>
      <c r="B37" s="88" t="s">
        <v>41</v>
      </c>
      <c r="C37" s="242" t="s">
        <v>801</v>
      </c>
      <c r="D37" s="242" t="s">
        <v>452</v>
      </c>
    </row>
    <row r="38" spans="1:4">
      <c r="A38" s="243">
        <v>5.0999999999999996</v>
      </c>
      <c r="B38" s="88" t="s">
        <v>42</v>
      </c>
      <c r="C38" s="242" t="s">
        <v>452</v>
      </c>
      <c r="D38" s="242" t="s">
        <v>452</v>
      </c>
    </row>
    <row r="39" spans="1:4">
      <c r="A39" s="243">
        <v>5.2</v>
      </c>
      <c r="B39" s="88" t="s">
        <v>43</v>
      </c>
      <c r="C39" s="242" t="s">
        <v>452</v>
      </c>
      <c r="D39" s="242" t="s">
        <v>452</v>
      </c>
    </row>
    <row r="40" spans="1:4">
      <c r="A40" s="243">
        <v>5.3</v>
      </c>
      <c r="B40" s="88" t="s">
        <v>44</v>
      </c>
      <c r="C40" s="242" t="s">
        <v>452</v>
      </c>
      <c r="D40" s="242" t="s">
        <v>452</v>
      </c>
    </row>
    <row r="41" spans="1:4">
      <c r="A41" s="243">
        <v>5.3</v>
      </c>
      <c r="B41" s="88" t="s">
        <v>47</v>
      </c>
      <c r="C41" s="242" t="s">
        <v>452</v>
      </c>
      <c r="D41" s="242" t="s">
        <v>452</v>
      </c>
    </row>
    <row r="42" spans="1:4">
      <c r="A42" s="243">
        <v>5.3</v>
      </c>
      <c r="B42" s="88" t="s">
        <v>48</v>
      </c>
      <c r="C42" s="242" t="s">
        <v>452</v>
      </c>
      <c r="D42" s="242" t="s">
        <v>452</v>
      </c>
    </row>
    <row r="43" spans="1:4">
      <c r="A43" s="243">
        <v>5.3</v>
      </c>
      <c r="B43" s="88" t="s">
        <v>49</v>
      </c>
      <c r="C43" s="242" t="s">
        <v>452</v>
      </c>
      <c r="D43" s="242" t="s">
        <v>452</v>
      </c>
    </row>
    <row r="44" spans="1:4" ht="60">
      <c r="A44" s="243">
        <v>6.1</v>
      </c>
      <c r="B44" s="88" t="s">
        <v>45</v>
      </c>
      <c r="C44" s="242" t="s">
        <v>800</v>
      </c>
      <c r="D44" s="242" t="s">
        <v>452</v>
      </c>
    </row>
    <row r="45" spans="1:4">
      <c r="A45" s="243">
        <v>6.2</v>
      </c>
      <c r="B45" s="88" t="s">
        <v>46</v>
      </c>
      <c r="C45" s="242" t="s">
        <v>452</v>
      </c>
      <c r="D45" s="242" t="s">
        <v>452</v>
      </c>
    </row>
    <row r="46" spans="1:4">
      <c r="A46" s="243">
        <v>6.2</v>
      </c>
      <c r="B46" s="88" t="s">
        <v>50</v>
      </c>
      <c r="C46" s="242" t="s">
        <v>452</v>
      </c>
      <c r="D46" s="242" t="s">
        <v>452</v>
      </c>
    </row>
    <row r="47" spans="1:4">
      <c r="A47" s="243">
        <v>6.2</v>
      </c>
      <c r="B47" s="88" t="s">
        <v>51</v>
      </c>
      <c r="C47" s="242" t="s">
        <v>452</v>
      </c>
      <c r="D47" s="242" t="s">
        <v>452</v>
      </c>
    </row>
    <row r="48" spans="1:4">
      <c r="A48" s="243">
        <v>6.2</v>
      </c>
      <c r="B48" s="88" t="s">
        <v>52</v>
      </c>
      <c r="C48" s="242" t="s">
        <v>452</v>
      </c>
      <c r="D48" s="242" t="s">
        <v>452</v>
      </c>
    </row>
    <row r="49" spans="1:4">
      <c r="A49" s="243">
        <v>6.2</v>
      </c>
      <c r="B49" s="88" t="s">
        <v>53</v>
      </c>
      <c r="C49" s="242" t="s">
        <v>452</v>
      </c>
      <c r="D49" s="242" t="s">
        <v>452</v>
      </c>
    </row>
    <row r="50" spans="1:4">
      <c r="A50" s="243">
        <v>6.2</v>
      </c>
      <c r="B50" s="88" t="s">
        <v>54</v>
      </c>
      <c r="C50" s="242" t="s">
        <v>452</v>
      </c>
      <c r="D50" s="242" t="s">
        <v>452</v>
      </c>
    </row>
    <row r="51" spans="1:4">
      <c r="A51" s="243">
        <v>6.2</v>
      </c>
      <c r="B51" s="88" t="s">
        <v>55</v>
      </c>
      <c r="C51" s="242" t="s">
        <v>452</v>
      </c>
      <c r="D51" s="242" t="s">
        <v>452</v>
      </c>
    </row>
    <row r="52" spans="1:4">
      <c r="A52" s="243">
        <v>6.2</v>
      </c>
      <c r="B52" s="88" t="s">
        <v>56</v>
      </c>
      <c r="C52" s="242" t="s">
        <v>452</v>
      </c>
      <c r="D52" s="242" t="s">
        <v>452</v>
      </c>
    </row>
    <row r="53" spans="1:4">
      <c r="A53" s="243">
        <v>6.2</v>
      </c>
      <c r="B53" s="88" t="s">
        <v>57</v>
      </c>
      <c r="C53" s="242" t="s">
        <v>452</v>
      </c>
      <c r="D53" s="242" t="s">
        <v>452</v>
      </c>
    </row>
    <row r="54" spans="1:4">
      <c r="A54" s="243">
        <v>6.2</v>
      </c>
      <c r="B54" s="88" t="s">
        <v>58</v>
      </c>
      <c r="C54" s="242" t="s">
        <v>452</v>
      </c>
      <c r="D54" s="242" t="s">
        <v>452</v>
      </c>
    </row>
    <row r="55" spans="1:4">
      <c r="A55" s="243">
        <v>6.2</v>
      </c>
      <c r="B55" s="88" t="s">
        <v>59</v>
      </c>
      <c r="C55" s="242" t="s">
        <v>452</v>
      </c>
      <c r="D55" s="242" t="s">
        <v>452</v>
      </c>
    </row>
    <row r="56" spans="1:4">
      <c r="A56" s="243">
        <v>6.2</v>
      </c>
      <c r="B56" s="88" t="s">
        <v>60</v>
      </c>
      <c r="C56" s="242" t="s">
        <v>452</v>
      </c>
      <c r="D56" s="242" t="s">
        <v>452</v>
      </c>
    </row>
    <row r="57" spans="1:4">
      <c r="A57" s="243">
        <v>6.2</v>
      </c>
      <c r="B57" s="88" t="s">
        <v>61</v>
      </c>
      <c r="C57" s="242" t="s">
        <v>452</v>
      </c>
      <c r="D57" s="242" t="s">
        <v>452</v>
      </c>
    </row>
    <row r="58" spans="1:4">
      <c r="A58" s="243">
        <v>6.2</v>
      </c>
      <c r="B58" s="88" t="s">
        <v>62</v>
      </c>
      <c r="C58" s="242" t="s">
        <v>452</v>
      </c>
      <c r="D58" s="242" t="s">
        <v>452</v>
      </c>
    </row>
    <row r="59" spans="1:4">
      <c r="A59" s="243">
        <v>6.2</v>
      </c>
      <c r="B59" s="88" t="s">
        <v>63</v>
      </c>
      <c r="C59" s="242" t="s">
        <v>452</v>
      </c>
      <c r="D59" s="242" t="s">
        <v>452</v>
      </c>
    </row>
    <row r="60" spans="1:4">
      <c r="A60" s="243">
        <v>6.3</v>
      </c>
      <c r="B60" s="88" t="s">
        <v>64</v>
      </c>
      <c r="C60" s="242" t="s">
        <v>452</v>
      </c>
      <c r="D60" s="242" t="s">
        <v>452</v>
      </c>
    </row>
    <row r="61" spans="1:4">
      <c r="A61" s="243">
        <v>6.4</v>
      </c>
      <c r="B61" s="88" t="s">
        <v>435</v>
      </c>
      <c r="C61" s="242" t="s">
        <v>452</v>
      </c>
      <c r="D61" s="242" t="s">
        <v>452</v>
      </c>
    </row>
    <row r="62" spans="1:4">
      <c r="A62" s="243">
        <v>6.4</v>
      </c>
      <c r="B62" s="88" t="s">
        <v>436</v>
      </c>
      <c r="C62" s="242" t="s">
        <v>452</v>
      </c>
      <c r="D62" s="242" t="s">
        <v>452</v>
      </c>
    </row>
    <row r="63" spans="1:4">
      <c r="A63" s="243">
        <v>6.4</v>
      </c>
      <c r="B63" s="88" t="s">
        <v>437</v>
      </c>
      <c r="C63" s="242" t="s">
        <v>452</v>
      </c>
      <c r="D63" s="242" t="s">
        <v>452</v>
      </c>
    </row>
    <row r="64" spans="1:4">
      <c r="A64" s="243">
        <v>6.4</v>
      </c>
      <c r="B64" s="88" t="s">
        <v>65</v>
      </c>
      <c r="C64" s="242" t="s">
        <v>452</v>
      </c>
      <c r="D64" s="242" t="s">
        <v>452</v>
      </c>
    </row>
    <row r="65" spans="1:4">
      <c r="A65" s="243">
        <v>6.4</v>
      </c>
      <c r="B65" s="88" t="s">
        <v>438</v>
      </c>
      <c r="C65" s="242" t="s">
        <v>452</v>
      </c>
      <c r="D65" s="242" t="s">
        <v>452</v>
      </c>
    </row>
    <row r="66" spans="1:4">
      <c r="A66" s="243">
        <v>6.4</v>
      </c>
      <c r="B66" s="88" t="s">
        <v>439</v>
      </c>
      <c r="C66" s="242" t="s">
        <v>452</v>
      </c>
      <c r="D66" s="242" t="s">
        <v>452</v>
      </c>
    </row>
    <row r="67" spans="1:4">
      <c r="A67" s="243">
        <v>6.4</v>
      </c>
      <c r="B67" s="88" t="s">
        <v>440</v>
      </c>
      <c r="C67" s="242" t="s">
        <v>452</v>
      </c>
      <c r="D67" s="242" t="s">
        <v>452</v>
      </c>
    </row>
    <row r="68" spans="1:4">
      <c r="A68" s="243">
        <v>6.4</v>
      </c>
      <c r="B68" s="88" t="s">
        <v>441</v>
      </c>
      <c r="C68" s="242" t="s">
        <v>452</v>
      </c>
      <c r="D68" s="242" t="s">
        <v>452</v>
      </c>
    </row>
    <row r="69" spans="1:4">
      <c r="A69" s="243">
        <v>6.4</v>
      </c>
      <c r="B69" s="88" t="s">
        <v>442</v>
      </c>
      <c r="C69" s="242" t="s">
        <v>452</v>
      </c>
      <c r="D69" s="242" t="s">
        <v>452</v>
      </c>
    </row>
    <row r="70" spans="1:4">
      <c r="A70" s="243">
        <v>6.4</v>
      </c>
      <c r="B70" s="88" t="s">
        <v>443</v>
      </c>
      <c r="C70" s="242" t="s">
        <v>452</v>
      </c>
      <c r="D70" s="242" t="s">
        <v>452</v>
      </c>
    </row>
    <row r="71" spans="1:4">
      <c r="A71" s="243">
        <v>6.4</v>
      </c>
      <c r="B71" s="88" t="s">
        <v>444</v>
      </c>
      <c r="C71" s="242" t="s">
        <v>452</v>
      </c>
      <c r="D71" s="242" t="s">
        <v>452</v>
      </c>
    </row>
    <row r="72" spans="1:4">
      <c r="A72" s="243">
        <v>6.4</v>
      </c>
      <c r="B72" s="88" t="s">
        <v>445</v>
      </c>
      <c r="C72" s="242" t="s">
        <v>452</v>
      </c>
      <c r="D72" s="242" t="s">
        <v>452</v>
      </c>
    </row>
    <row r="73" spans="1:4">
      <c r="A73" s="243">
        <v>6.4</v>
      </c>
      <c r="B73" s="88" t="s">
        <v>446</v>
      </c>
      <c r="C73" s="242" t="s">
        <v>452</v>
      </c>
      <c r="D73" s="242" t="s">
        <v>452</v>
      </c>
    </row>
    <row r="74" spans="1:4">
      <c r="A74" s="243">
        <v>6.4</v>
      </c>
      <c r="B74" s="88" t="s">
        <v>447</v>
      </c>
      <c r="C74" s="242" t="s">
        <v>452</v>
      </c>
      <c r="D74" s="242" t="s">
        <v>452</v>
      </c>
    </row>
    <row r="75" spans="1:4">
      <c r="A75" s="243">
        <v>6.4</v>
      </c>
      <c r="B75" s="88" t="s">
        <v>448</v>
      </c>
      <c r="C75" s="242" t="s">
        <v>452</v>
      </c>
      <c r="D75" s="242" t="s">
        <v>452</v>
      </c>
    </row>
    <row r="76" spans="1:4" ht="30">
      <c r="A76" s="243">
        <v>6.5</v>
      </c>
      <c r="B76" s="88" t="s">
        <v>470</v>
      </c>
      <c r="C76" s="242" t="s">
        <v>825</v>
      </c>
      <c r="D76" s="242" t="s">
        <v>452</v>
      </c>
    </row>
    <row r="77" spans="1:4" ht="30">
      <c r="A77" s="243">
        <v>6.5</v>
      </c>
      <c r="B77" s="88" t="s">
        <v>418</v>
      </c>
      <c r="C77" s="242" t="s">
        <v>825</v>
      </c>
      <c r="D77" s="242" t="s">
        <v>452</v>
      </c>
    </row>
    <row r="78" spans="1:4" ht="30">
      <c r="A78" s="243">
        <v>6.5</v>
      </c>
      <c r="B78" s="88" t="s">
        <v>467</v>
      </c>
      <c r="C78" s="242" t="s">
        <v>825</v>
      </c>
      <c r="D78" s="242" t="s">
        <v>452</v>
      </c>
    </row>
    <row r="79" spans="1:4" ht="30">
      <c r="A79" s="243">
        <v>6.5</v>
      </c>
      <c r="B79" s="88" t="s">
        <v>66</v>
      </c>
      <c r="C79" s="242" t="s">
        <v>825</v>
      </c>
      <c r="D79" s="242" t="s">
        <v>452</v>
      </c>
    </row>
    <row r="80" spans="1:4" ht="30">
      <c r="A80" s="243">
        <v>6.5</v>
      </c>
      <c r="B80" s="88" t="s">
        <v>67</v>
      </c>
      <c r="C80" s="242" t="s">
        <v>825</v>
      </c>
      <c r="D80" s="242" t="s">
        <v>452</v>
      </c>
    </row>
    <row r="81" spans="1:4" ht="30">
      <c r="A81" s="243">
        <v>6.5</v>
      </c>
      <c r="B81" s="88" t="s">
        <v>68</v>
      </c>
      <c r="C81" s="242" t="s">
        <v>825</v>
      </c>
      <c r="D81" s="242" t="s">
        <v>452</v>
      </c>
    </row>
    <row r="82" spans="1:4" ht="30">
      <c r="A82" s="243">
        <v>6.5</v>
      </c>
      <c r="B82" s="88" t="s">
        <v>293</v>
      </c>
      <c r="C82" s="242" t="s">
        <v>825</v>
      </c>
      <c r="D82" s="242" t="s">
        <v>452</v>
      </c>
    </row>
    <row r="83" spans="1:4">
      <c r="A83" s="243">
        <v>6.6</v>
      </c>
      <c r="B83" s="88" t="s">
        <v>69</v>
      </c>
      <c r="C83" s="242" t="s">
        <v>452</v>
      </c>
      <c r="D83" s="242" t="s">
        <v>452</v>
      </c>
    </row>
    <row r="84" spans="1:4">
      <c r="A84" s="243">
        <v>6.7</v>
      </c>
      <c r="B84" s="88" t="s">
        <v>70</v>
      </c>
      <c r="C84" s="242" t="s">
        <v>452</v>
      </c>
      <c r="D84" s="242" t="s">
        <v>452</v>
      </c>
    </row>
    <row r="85" spans="1:4" ht="48">
      <c r="A85" s="243">
        <v>6.8</v>
      </c>
      <c r="B85" s="88" t="s">
        <v>71</v>
      </c>
      <c r="C85" s="86" t="s">
        <v>594</v>
      </c>
      <c r="D85" s="242" t="s">
        <v>452</v>
      </c>
    </row>
    <row r="86" spans="1:4">
      <c r="A86" s="243">
        <v>7.1</v>
      </c>
      <c r="B86" s="88" t="s">
        <v>76</v>
      </c>
      <c r="C86" s="242" t="s">
        <v>452</v>
      </c>
      <c r="D86" s="242" t="s">
        <v>452</v>
      </c>
    </row>
    <row r="87" spans="1:4">
      <c r="A87" s="243">
        <v>7.1</v>
      </c>
      <c r="B87" s="88" t="s">
        <v>77</v>
      </c>
      <c r="C87" s="242" t="s">
        <v>452</v>
      </c>
      <c r="D87" s="242" t="s">
        <v>452</v>
      </c>
    </row>
    <row r="88" spans="1:4">
      <c r="A88" s="243">
        <v>7.1</v>
      </c>
      <c r="B88" s="88" t="s">
        <v>78</v>
      </c>
      <c r="C88" s="242" t="s">
        <v>452</v>
      </c>
      <c r="D88" s="242" t="s">
        <v>452</v>
      </c>
    </row>
    <row r="89" spans="1:4">
      <c r="A89" s="243">
        <v>7.1</v>
      </c>
      <c r="B89" s="88" t="s">
        <v>79</v>
      </c>
      <c r="C89" s="242" t="s">
        <v>452</v>
      </c>
      <c r="D89" s="242" t="s">
        <v>452</v>
      </c>
    </row>
    <row r="90" spans="1:4">
      <c r="A90" s="243">
        <v>7.1</v>
      </c>
      <c r="B90" s="88" t="s">
        <v>80</v>
      </c>
      <c r="C90" s="242" t="s">
        <v>815</v>
      </c>
      <c r="D90" s="242" t="s">
        <v>452</v>
      </c>
    </row>
    <row r="91" spans="1:4" ht="80.25" customHeight="1">
      <c r="A91" s="243">
        <v>7.1</v>
      </c>
      <c r="B91" s="88" t="s">
        <v>81</v>
      </c>
      <c r="C91" s="298" t="s">
        <v>819</v>
      </c>
      <c r="D91" s="242" t="s">
        <v>452</v>
      </c>
    </row>
    <row r="92" spans="1:4" ht="30">
      <c r="A92" s="243">
        <v>7.1</v>
      </c>
      <c r="B92" s="88" t="s">
        <v>82</v>
      </c>
      <c r="C92" s="242" t="s">
        <v>816</v>
      </c>
      <c r="D92" s="242" t="s">
        <v>452</v>
      </c>
    </row>
    <row r="93" spans="1:4">
      <c r="A93" s="243">
        <v>7.1</v>
      </c>
      <c r="B93" s="88" t="s">
        <v>83</v>
      </c>
      <c r="C93" s="242" t="s">
        <v>815</v>
      </c>
      <c r="D93" s="242" t="s">
        <v>452</v>
      </c>
    </row>
    <row r="94" spans="1:4">
      <c r="A94" s="243">
        <v>7.1</v>
      </c>
      <c r="B94" s="88" t="s">
        <v>84</v>
      </c>
      <c r="C94" s="242" t="s">
        <v>452</v>
      </c>
      <c r="D94" s="242" t="s">
        <v>452</v>
      </c>
    </row>
    <row r="95" spans="1:4" ht="45">
      <c r="A95" s="300">
        <v>7.1</v>
      </c>
      <c r="B95" s="301" t="s">
        <v>85</v>
      </c>
      <c r="C95" s="298" t="s">
        <v>814</v>
      </c>
      <c r="D95" s="298"/>
    </row>
    <row r="96" spans="1:4">
      <c r="A96" s="243">
        <v>7.1</v>
      </c>
      <c r="B96" s="88" t="s">
        <v>86</v>
      </c>
      <c r="C96" s="242" t="s">
        <v>452</v>
      </c>
      <c r="D96" s="242" t="s">
        <v>452</v>
      </c>
    </row>
    <row r="97" spans="1:4" ht="45">
      <c r="A97" s="243">
        <v>7.2</v>
      </c>
      <c r="B97" s="88" t="s">
        <v>88</v>
      </c>
      <c r="C97" s="298" t="s">
        <v>814</v>
      </c>
      <c r="D97" s="242" t="s">
        <v>452</v>
      </c>
    </row>
    <row r="98" spans="1:4">
      <c r="A98" s="243">
        <v>7.3</v>
      </c>
      <c r="B98" s="88" t="s">
        <v>98</v>
      </c>
      <c r="C98" s="242" t="s">
        <v>452</v>
      </c>
      <c r="D98" s="242" t="s">
        <v>452</v>
      </c>
    </row>
    <row r="99" spans="1:4">
      <c r="A99" s="243">
        <v>7.3</v>
      </c>
      <c r="B99" s="88" t="s">
        <v>99</v>
      </c>
      <c r="C99" s="242" t="s">
        <v>452</v>
      </c>
      <c r="D99" s="242" t="s">
        <v>452</v>
      </c>
    </row>
    <row r="100" spans="1:4">
      <c r="A100" s="243">
        <v>7.3</v>
      </c>
      <c r="B100" s="88" t="s">
        <v>100</v>
      </c>
      <c r="C100" s="242" t="s">
        <v>452</v>
      </c>
      <c r="D100" s="242" t="s">
        <v>452</v>
      </c>
    </row>
    <row r="101" spans="1:4">
      <c r="A101" s="243">
        <v>7.3</v>
      </c>
      <c r="B101" s="88" t="s">
        <v>101</v>
      </c>
      <c r="C101" s="242" t="s">
        <v>817</v>
      </c>
      <c r="D101" s="242" t="s">
        <v>452</v>
      </c>
    </row>
    <row r="102" spans="1:4" ht="30">
      <c r="A102" s="243">
        <v>7.3</v>
      </c>
      <c r="B102" s="88" t="s">
        <v>289</v>
      </c>
      <c r="C102" s="242" t="s">
        <v>582</v>
      </c>
      <c r="D102" s="242" t="s">
        <v>452</v>
      </c>
    </row>
    <row r="103" spans="1:4">
      <c r="A103" s="243">
        <v>7.3</v>
      </c>
      <c r="B103" s="88" t="s">
        <v>102</v>
      </c>
      <c r="C103" s="242" t="s">
        <v>452</v>
      </c>
      <c r="D103" s="242" t="s">
        <v>452</v>
      </c>
    </row>
    <row r="104" spans="1:4">
      <c r="A104" s="243">
        <v>7.3</v>
      </c>
      <c r="B104" s="88" t="s">
        <v>290</v>
      </c>
      <c r="C104" s="242" t="s">
        <v>452</v>
      </c>
      <c r="D104" s="242" t="s">
        <v>452</v>
      </c>
    </row>
    <row r="105" spans="1:4">
      <c r="A105" s="243">
        <v>12.1</v>
      </c>
      <c r="B105" s="88" t="s">
        <v>106</v>
      </c>
      <c r="C105" s="242" t="s">
        <v>452</v>
      </c>
      <c r="D105" s="242" t="s">
        <v>452</v>
      </c>
    </row>
    <row r="106" spans="1:4">
      <c r="A106" s="243">
        <v>12.1</v>
      </c>
      <c r="B106" s="88" t="s">
        <v>107</v>
      </c>
      <c r="C106" s="242" t="s">
        <v>452</v>
      </c>
      <c r="D106" s="242" t="s">
        <v>452</v>
      </c>
    </row>
    <row r="107" spans="1:4">
      <c r="A107" s="243">
        <v>12.1</v>
      </c>
      <c r="B107" s="88" t="s">
        <v>108</v>
      </c>
      <c r="C107" s="242" t="s">
        <v>452</v>
      </c>
      <c r="D107" s="242" t="s">
        <v>452</v>
      </c>
    </row>
    <row r="108" spans="1:4">
      <c r="A108" s="243">
        <v>12.2</v>
      </c>
      <c r="B108" s="88" t="s">
        <v>112</v>
      </c>
      <c r="C108" s="242" t="s">
        <v>452</v>
      </c>
      <c r="D108" s="242" t="s">
        <v>452</v>
      </c>
    </row>
    <row r="109" spans="1:4">
      <c r="A109" s="243">
        <v>12.2</v>
      </c>
      <c r="B109" s="88" t="s">
        <v>113</v>
      </c>
      <c r="C109" s="242" t="s">
        <v>452</v>
      </c>
      <c r="D109" s="242" t="s">
        <v>452</v>
      </c>
    </row>
    <row r="110" spans="1:4">
      <c r="A110" s="243">
        <v>12.2</v>
      </c>
      <c r="B110" s="88" t="s">
        <v>114</v>
      </c>
      <c r="C110" s="242" t="s">
        <v>452</v>
      </c>
      <c r="D110" s="242" t="s">
        <v>452</v>
      </c>
    </row>
    <row r="111" spans="1:4">
      <c r="A111" s="243">
        <v>13.1</v>
      </c>
      <c r="B111" s="88" t="s">
        <v>89</v>
      </c>
      <c r="C111" s="242" t="s">
        <v>452</v>
      </c>
      <c r="D111" s="242" t="s">
        <v>452</v>
      </c>
    </row>
    <row r="112" spans="1:4">
      <c r="A112" s="243">
        <v>13.1</v>
      </c>
      <c r="B112" s="88" t="s">
        <v>90</v>
      </c>
      <c r="C112" s="242" t="s">
        <v>452</v>
      </c>
      <c r="D112" s="242" t="s">
        <v>452</v>
      </c>
    </row>
    <row r="113" spans="1:4">
      <c r="A113" s="243">
        <v>13.1</v>
      </c>
      <c r="B113" s="88" t="s">
        <v>403</v>
      </c>
      <c r="C113" s="242" t="s">
        <v>452</v>
      </c>
      <c r="D113" s="242" t="s">
        <v>452</v>
      </c>
    </row>
    <row r="114" spans="1:4">
      <c r="A114" s="243">
        <v>13.1</v>
      </c>
      <c r="B114" s="88" t="s">
        <v>404</v>
      </c>
      <c r="C114" s="242" t="s">
        <v>452</v>
      </c>
      <c r="D114" s="242" t="s">
        <v>452</v>
      </c>
    </row>
    <row r="115" spans="1:4">
      <c r="A115" s="243">
        <v>13.1</v>
      </c>
      <c r="B115" s="88" t="s">
        <v>91</v>
      </c>
      <c r="C115" s="242" t="s">
        <v>452</v>
      </c>
      <c r="D115" s="242" t="s">
        <v>452</v>
      </c>
    </row>
    <row r="116" spans="1:4">
      <c r="A116" s="243">
        <v>14.1</v>
      </c>
      <c r="B116" s="88" t="s">
        <v>119</v>
      </c>
      <c r="C116" s="242" t="s">
        <v>452</v>
      </c>
      <c r="D116" s="242" t="s">
        <v>452</v>
      </c>
    </row>
    <row r="117" spans="1:4">
      <c r="A117" s="243">
        <v>14.1</v>
      </c>
      <c r="B117" s="88" t="s">
        <v>120</v>
      </c>
      <c r="C117" s="242" t="s">
        <v>452</v>
      </c>
      <c r="D117" s="242" t="s">
        <v>452</v>
      </c>
    </row>
    <row r="118" spans="1:4">
      <c r="A118" s="243">
        <v>14.1</v>
      </c>
      <c r="B118" s="88" t="s">
        <v>121</v>
      </c>
      <c r="C118" s="242" t="s">
        <v>452</v>
      </c>
      <c r="D118" s="242" t="s">
        <v>452</v>
      </c>
    </row>
    <row r="119" spans="1:4">
      <c r="A119" s="243">
        <v>14.1</v>
      </c>
      <c r="B119" s="88" t="s">
        <v>122</v>
      </c>
      <c r="C119" s="242" t="s">
        <v>452</v>
      </c>
      <c r="D119" s="242" t="s">
        <v>452</v>
      </c>
    </row>
    <row r="120" spans="1:4">
      <c r="A120" s="243">
        <v>15.1</v>
      </c>
      <c r="B120" s="88" t="s">
        <v>125</v>
      </c>
      <c r="C120" s="242" t="s">
        <v>452</v>
      </c>
      <c r="D120" s="242" t="s">
        <v>452</v>
      </c>
    </row>
    <row r="121" spans="1:4">
      <c r="A121" s="243">
        <v>15.1</v>
      </c>
      <c r="B121" s="88" t="s">
        <v>126</v>
      </c>
      <c r="C121" s="242" t="s">
        <v>452</v>
      </c>
      <c r="D121" s="242" t="s">
        <v>452</v>
      </c>
    </row>
    <row r="122" spans="1:4">
      <c r="A122" s="243">
        <v>15.2</v>
      </c>
      <c r="B122" s="88" t="s">
        <v>153</v>
      </c>
      <c r="C122" s="242" t="s">
        <v>452</v>
      </c>
      <c r="D122" s="242" t="s">
        <v>452</v>
      </c>
    </row>
    <row r="123" spans="1:4">
      <c r="A123" s="243">
        <v>15.2</v>
      </c>
      <c r="B123" s="88" t="s">
        <v>154</v>
      </c>
      <c r="C123" s="242" t="s">
        <v>452</v>
      </c>
      <c r="D123" s="242" t="s">
        <v>452</v>
      </c>
    </row>
    <row r="124" spans="1:4">
      <c r="A124" s="243">
        <v>15.2</v>
      </c>
      <c r="B124" s="88" t="s">
        <v>155</v>
      </c>
      <c r="C124" s="242" t="s">
        <v>452</v>
      </c>
      <c r="D124" s="242" t="s">
        <v>452</v>
      </c>
    </row>
    <row r="125" spans="1:4">
      <c r="A125" s="243">
        <v>15.2</v>
      </c>
      <c r="B125" s="88" t="s">
        <v>156</v>
      </c>
      <c r="C125" s="242" t="s">
        <v>452</v>
      </c>
      <c r="D125" s="242" t="s">
        <v>452</v>
      </c>
    </row>
    <row r="126" spans="1:4">
      <c r="A126" s="243">
        <v>15.2</v>
      </c>
      <c r="B126" s="88" t="s">
        <v>157</v>
      </c>
      <c r="C126" s="242" t="s">
        <v>452</v>
      </c>
      <c r="D126" s="242" t="s">
        <v>452</v>
      </c>
    </row>
    <row r="127" spans="1:4">
      <c r="A127" s="243">
        <v>15.2</v>
      </c>
      <c r="B127" s="88" t="s">
        <v>158</v>
      </c>
      <c r="C127" s="242" t="s">
        <v>452</v>
      </c>
      <c r="D127" s="242" t="s">
        <v>452</v>
      </c>
    </row>
    <row r="128" spans="1:4">
      <c r="A128" s="243">
        <v>15.2</v>
      </c>
      <c r="B128" s="88" t="s">
        <v>159</v>
      </c>
      <c r="C128" s="242" t="s">
        <v>452</v>
      </c>
      <c r="D128" s="242" t="s">
        <v>452</v>
      </c>
    </row>
    <row r="129" spans="1:4">
      <c r="A129" s="243">
        <v>15.3</v>
      </c>
      <c r="B129" s="88" t="s">
        <v>162</v>
      </c>
      <c r="C129" s="242" t="s">
        <v>452</v>
      </c>
      <c r="D129" s="242" t="s">
        <v>452</v>
      </c>
    </row>
    <row r="130" spans="1:4">
      <c r="A130" s="243">
        <v>15.3</v>
      </c>
      <c r="B130" s="88" t="s">
        <v>163</v>
      </c>
      <c r="C130" s="242" t="s">
        <v>452</v>
      </c>
      <c r="D130" s="242" t="s">
        <v>452</v>
      </c>
    </row>
    <row r="131" spans="1:4">
      <c r="A131" s="243">
        <v>16.100000000000001</v>
      </c>
      <c r="B131" s="88" t="s">
        <v>130</v>
      </c>
      <c r="C131" s="242" t="s">
        <v>452</v>
      </c>
      <c r="D131" s="242" t="s">
        <v>452</v>
      </c>
    </row>
    <row r="132" spans="1:4">
      <c r="A132" s="243">
        <v>16.100000000000001</v>
      </c>
      <c r="B132" s="88" t="s">
        <v>129</v>
      </c>
      <c r="C132" s="242" t="s">
        <v>452</v>
      </c>
      <c r="D132" s="242" t="s">
        <v>452</v>
      </c>
    </row>
    <row r="133" spans="1:4">
      <c r="A133" s="243">
        <v>16.2</v>
      </c>
      <c r="B133" s="88" t="s">
        <v>164</v>
      </c>
      <c r="C133" s="242" t="s">
        <v>452</v>
      </c>
      <c r="D133" s="242" t="s">
        <v>452</v>
      </c>
    </row>
    <row r="134" spans="1:4">
      <c r="A134" s="243">
        <v>16.2</v>
      </c>
      <c r="B134" s="88" t="s">
        <v>165</v>
      </c>
      <c r="C134" s="242" t="s">
        <v>452</v>
      </c>
      <c r="D134" s="242" t="s">
        <v>452</v>
      </c>
    </row>
    <row r="135" spans="1:4">
      <c r="A135" s="243">
        <v>16.2</v>
      </c>
      <c r="B135" s="88" t="s">
        <v>166</v>
      </c>
      <c r="C135" s="242" t="s">
        <v>452</v>
      </c>
      <c r="D135" s="242" t="s">
        <v>452</v>
      </c>
    </row>
    <row r="136" spans="1:4">
      <c r="A136" s="243">
        <v>16.2</v>
      </c>
      <c r="B136" s="88" t="s">
        <v>167</v>
      </c>
      <c r="C136" s="242" t="s">
        <v>452</v>
      </c>
      <c r="D136" s="242" t="s">
        <v>452</v>
      </c>
    </row>
    <row r="137" spans="1:4">
      <c r="A137" s="243">
        <v>16.2</v>
      </c>
      <c r="B137" s="88" t="s">
        <v>168</v>
      </c>
      <c r="C137" s="242" t="s">
        <v>452</v>
      </c>
      <c r="D137" s="242" t="s">
        <v>452</v>
      </c>
    </row>
    <row r="138" spans="1:4">
      <c r="A138" s="243">
        <v>16.2</v>
      </c>
      <c r="B138" s="88" t="s">
        <v>169</v>
      </c>
      <c r="C138" s="242" t="s">
        <v>452</v>
      </c>
      <c r="D138" s="242" t="s">
        <v>452</v>
      </c>
    </row>
    <row r="139" spans="1:4">
      <c r="A139" s="243">
        <v>16.2</v>
      </c>
      <c r="B139" s="88" t="s">
        <v>170</v>
      </c>
      <c r="C139" s="242" t="s">
        <v>452</v>
      </c>
      <c r="D139" s="242" t="s">
        <v>452</v>
      </c>
    </row>
    <row r="140" spans="1:4">
      <c r="A140" s="243">
        <v>16.2</v>
      </c>
      <c r="B140" s="88" t="s">
        <v>296</v>
      </c>
      <c r="C140" s="242" t="s">
        <v>452</v>
      </c>
      <c r="D140" s="242" t="s">
        <v>452</v>
      </c>
    </row>
    <row r="141" spans="1:4">
      <c r="A141" s="243">
        <v>16.2</v>
      </c>
      <c r="B141" s="88" t="s">
        <v>171</v>
      </c>
      <c r="C141" s="242" t="s">
        <v>452</v>
      </c>
      <c r="D141" s="242" t="s">
        <v>452</v>
      </c>
    </row>
    <row r="142" spans="1:4">
      <c r="A142" s="243">
        <v>16.2</v>
      </c>
      <c r="B142" s="88" t="s">
        <v>172</v>
      </c>
      <c r="C142" s="242" t="s">
        <v>452</v>
      </c>
      <c r="D142" s="242" t="s">
        <v>452</v>
      </c>
    </row>
    <row r="143" spans="1:4">
      <c r="A143" s="243">
        <v>16.2</v>
      </c>
      <c r="B143" s="88" t="s">
        <v>173</v>
      </c>
      <c r="C143" s="242" t="s">
        <v>452</v>
      </c>
      <c r="D143" s="242" t="s">
        <v>452</v>
      </c>
    </row>
    <row r="144" spans="1:4">
      <c r="A144" s="243">
        <v>16.2</v>
      </c>
      <c r="B144" s="88" t="s">
        <v>174</v>
      </c>
      <c r="C144" s="242" t="s">
        <v>452</v>
      </c>
      <c r="D144" s="242" t="s">
        <v>452</v>
      </c>
    </row>
    <row r="145" spans="1:4">
      <c r="A145" s="243">
        <v>16.2</v>
      </c>
      <c r="B145" s="88" t="s">
        <v>175</v>
      </c>
      <c r="C145" s="242" t="s">
        <v>452</v>
      </c>
      <c r="D145" s="242" t="s">
        <v>452</v>
      </c>
    </row>
    <row r="146" spans="1:4">
      <c r="A146" s="243">
        <v>16.2</v>
      </c>
      <c r="B146" s="88" t="s">
        <v>176</v>
      </c>
      <c r="C146" s="242" t="s">
        <v>452</v>
      </c>
      <c r="D146" s="242" t="s">
        <v>452</v>
      </c>
    </row>
    <row r="147" spans="1:4">
      <c r="A147" s="243">
        <v>16.2</v>
      </c>
      <c r="B147" s="88" t="s">
        <v>177</v>
      </c>
      <c r="C147" s="242" t="s">
        <v>452</v>
      </c>
      <c r="D147" s="242" t="s">
        <v>452</v>
      </c>
    </row>
    <row r="148" spans="1:4">
      <c r="A148" s="243">
        <v>16.2</v>
      </c>
      <c r="B148" s="88" t="s">
        <v>297</v>
      </c>
      <c r="C148" s="242" t="s">
        <v>452</v>
      </c>
      <c r="D148" s="242" t="s">
        <v>452</v>
      </c>
    </row>
    <row r="149" spans="1:4">
      <c r="A149" s="243">
        <v>16.2</v>
      </c>
      <c r="B149" s="88" t="s">
        <v>178</v>
      </c>
      <c r="C149" s="242" t="s">
        <v>452</v>
      </c>
      <c r="D149" s="242" t="s">
        <v>452</v>
      </c>
    </row>
    <row r="150" spans="1:4">
      <c r="A150" s="243">
        <v>16.2</v>
      </c>
      <c r="B150" s="88" t="s">
        <v>179</v>
      </c>
      <c r="C150" s="242" t="s">
        <v>452</v>
      </c>
      <c r="D150" s="242" t="s">
        <v>452</v>
      </c>
    </row>
    <row r="151" spans="1:4">
      <c r="A151" s="243">
        <v>16.2</v>
      </c>
      <c r="B151" s="88" t="s">
        <v>180</v>
      </c>
      <c r="C151" s="242" t="s">
        <v>452</v>
      </c>
      <c r="D151" s="242" t="s">
        <v>452</v>
      </c>
    </row>
    <row r="152" spans="1:4">
      <c r="A152" s="243">
        <v>16.2</v>
      </c>
      <c r="B152" s="88" t="s">
        <v>465</v>
      </c>
      <c r="C152" s="242" t="s">
        <v>452</v>
      </c>
      <c r="D152" s="242" t="s">
        <v>452</v>
      </c>
    </row>
    <row r="153" spans="1:4">
      <c r="A153" s="243">
        <v>16.3</v>
      </c>
      <c r="B153" s="88" t="s">
        <v>94</v>
      </c>
      <c r="C153" s="242" t="s">
        <v>452</v>
      </c>
      <c r="D153" s="242" t="s">
        <v>452</v>
      </c>
    </row>
    <row r="154" spans="1:4">
      <c r="A154" s="243">
        <v>16.3</v>
      </c>
      <c r="B154" s="88" t="s">
        <v>95</v>
      </c>
      <c r="C154" s="242" t="s">
        <v>452</v>
      </c>
      <c r="D154" s="242" t="s">
        <v>452</v>
      </c>
    </row>
    <row r="155" spans="1:4">
      <c r="A155" s="243">
        <v>16.3</v>
      </c>
      <c r="B155" s="88" t="s">
        <v>96</v>
      </c>
      <c r="C155" s="242" t="s">
        <v>452</v>
      </c>
      <c r="D155" s="242" t="s">
        <v>452</v>
      </c>
    </row>
    <row r="156" spans="1:4">
      <c r="A156" s="243">
        <v>16.3</v>
      </c>
      <c r="B156" s="88" t="s">
        <v>97</v>
      </c>
      <c r="C156" s="242" t="s">
        <v>452</v>
      </c>
      <c r="D156" s="242" t="s">
        <v>452</v>
      </c>
    </row>
    <row r="157" spans="1:4">
      <c r="A157" s="243">
        <v>17.100000000000001</v>
      </c>
      <c r="B157" s="88" t="s">
        <v>93</v>
      </c>
      <c r="C157" s="242" t="s">
        <v>452</v>
      </c>
      <c r="D157" s="242" t="s">
        <v>452</v>
      </c>
    </row>
    <row r="158" spans="1:4">
      <c r="A158" s="243">
        <v>17.2</v>
      </c>
      <c r="B158" s="88" t="s">
        <v>183</v>
      </c>
      <c r="C158" s="242" t="s">
        <v>452</v>
      </c>
      <c r="D158" s="242" t="s">
        <v>452</v>
      </c>
    </row>
    <row r="159" spans="1:4">
      <c r="A159" s="243">
        <v>17.3</v>
      </c>
      <c r="B159" s="88" t="s">
        <v>181</v>
      </c>
      <c r="C159" s="242" t="s">
        <v>452</v>
      </c>
      <c r="D159" s="242" t="s">
        <v>452</v>
      </c>
    </row>
    <row r="160" spans="1:4">
      <c r="A160" s="243">
        <v>17.399999999999999</v>
      </c>
      <c r="B160" s="88" t="s">
        <v>135</v>
      </c>
      <c r="C160" s="242" t="s">
        <v>452</v>
      </c>
      <c r="D160" s="242" t="s">
        <v>452</v>
      </c>
    </row>
    <row r="161" spans="1:4">
      <c r="A161" s="243">
        <v>18.100000000000001</v>
      </c>
      <c r="B161" s="88" t="s">
        <v>315</v>
      </c>
      <c r="C161" s="242" t="s">
        <v>452</v>
      </c>
      <c r="D161" s="242" t="s">
        <v>452</v>
      </c>
    </row>
    <row r="162" spans="1:4">
      <c r="A162" s="243">
        <v>18.100000000000001</v>
      </c>
      <c r="B162" s="88" t="s">
        <v>316</v>
      </c>
      <c r="C162" s="242" t="s">
        <v>452</v>
      </c>
      <c r="D162" s="242" t="s">
        <v>452</v>
      </c>
    </row>
    <row r="163" spans="1:4">
      <c r="A163" s="243">
        <v>18.100000000000001</v>
      </c>
      <c r="B163" s="88" t="s">
        <v>317</v>
      </c>
      <c r="C163" s="242" t="s">
        <v>452</v>
      </c>
      <c r="D163" s="242" t="s">
        <v>452</v>
      </c>
    </row>
    <row r="164" spans="1:4">
      <c r="A164" s="243">
        <v>18.100000000000001</v>
      </c>
      <c r="B164" s="88" t="s">
        <v>318</v>
      </c>
      <c r="C164" s="242" t="s">
        <v>452</v>
      </c>
      <c r="D164" s="242" t="s">
        <v>452</v>
      </c>
    </row>
    <row r="165" spans="1:4">
      <c r="A165" s="243">
        <v>18.100000000000001</v>
      </c>
      <c r="B165" s="88" t="s">
        <v>319</v>
      </c>
      <c r="C165" s="242" t="s">
        <v>452</v>
      </c>
      <c r="D165" s="242" t="s">
        <v>452</v>
      </c>
    </row>
    <row r="166" spans="1:4">
      <c r="A166" s="243">
        <v>18.100000000000001</v>
      </c>
      <c r="B166" s="88" t="s">
        <v>320</v>
      </c>
      <c r="C166" s="242" t="s">
        <v>452</v>
      </c>
      <c r="D166" s="242" t="s">
        <v>452</v>
      </c>
    </row>
    <row r="167" spans="1:4">
      <c r="A167" s="243">
        <v>18.100000000000001</v>
      </c>
      <c r="B167" s="88" t="s">
        <v>321</v>
      </c>
      <c r="C167" s="242" t="s">
        <v>452</v>
      </c>
      <c r="D167" s="242" t="s">
        <v>452</v>
      </c>
    </row>
    <row r="168" spans="1:4">
      <c r="A168" s="243">
        <v>18.100000000000001</v>
      </c>
      <c r="B168" s="88" t="s">
        <v>322</v>
      </c>
      <c r="C168" s="242" t="s">
        <v>452</v>
      </c>
      <c r="D168" s="242" t="s">
        <v>452</v>
      </c>
    </row>
    <row r="169" spans="1:4">
      <c r="A169" s="243">
        <v>18.100000000000001</v>
      </c>
      <c r="B169" s="88" t="s">
        <v>407</v>
      </c>
      <c r="C169" s="242" t="s">
        <v>452</v>
      </c>
      <c r="D169" s="242" t="s">
        <v>452</v>
      </c>
    </row>
    <row r="170" spans="1:4">
      <c r="A170" s="243">
        <v>18.2</v>
      </c>
      <c r="B170" s="88" t="s">
        <v>136</v>
      </c>
      <c r="C170" s="242" t="s">
        <v>452</v>
      </c>
      <c r="D170" s="242" t="s">
        <v>452</v>
      </c>
    </row>
    <row r="171" spans="1:4">
      <c r="A171" s="243">
        <v>18.2</v>
      </c>
      <c r="B171" s="88" t="s">
        <v>137</v>
      </c>
      <c r="C171" s="242" t="s">
        <v>452</v>
      </c>
      <c r="D171" s="242" t="s">
        <v>452</v>
      </c>
    </row>
    <row r="172" spans="1:4">
      <c r="A172" s="243">
        <v>18.2</v>
      </c>
      <c r="B172" s="88" t="s">
        <v>138</v>
      </c>
      <c r="C172" s="242" t="s">
        <v>452</v>
      </c>
      <c r="D172" s="242" t="s">
        <v>452</v>
      </c>
    </row>
    <row r="173" spans="1:4">
      <c r="A173" s="243">
        <v>18.3</v>
      </c>
      <c r="B173" s="88" t="s">
        <v>184</v>
      </c>
      <c r="C173" s="242" t="s">
        <v>452</v>
      </c>
      <c r="D173" s="242" t="s">
        <v>452</v>
      </c>
    </row>
    <row r="174" spans="1:4">
      <c r="A174" s="243">
        <v>18.3</v>
      </c>
      <c r="B174" s="88" t="s">
        <v>185</v>
      </c>
      <c r="C174" s="242" t="s">
        <v>452</v>
      </c>
      <c r="D174" s="242" t="s">
        <v>452</v>
      </c>
    </row>
    <row r="175" spans="1:4">
      <c r="A175" s="243">
        <v>18.3</v>
      </c>
      <c r="B175" s="88" t="s">
        <v>186</v>
      </c>
      <c r="C175" s="242" t="s">
        <v>452</v>
      </c>
      <c r="D175" s="242" t="s">
        <v>452</v>
      </c>
    </row>
    <row r="176" spans="1:4">
      <c r="A176" s="243">
        <v>18.399999999999999</v>
      </c>
      <c r="B176" s="88" t="s">
        <v>189</v>
      </c>
      <c r="C176" s="242" t="s">
        <v>452</v>
      </c>
      <c r="D176" s="242" t="s">
        <v>452</v>
      </c>
    </row>
    <row r="177" spans="1:4">
      <c r="A177" s="243">
        <v>18.399999999999999</v>
      </c>
      <c r="B177" s="88" t="s">
        <v>190</v>
      </c>
      <c r="C177" s="242" t="s">
        <v>452</v>
      </c>
      <c r="D177" s="242" t="s">
        <v>452</v>
      </c>
    </row>
    <row r="178" spans="1:4">
      <c r="A178" s="243">
        <v>18.399999999999999</v>
      </c>
      <c r="B178" s="88" t="s">
        <v>191</v>
      </c>
      <c r="C178" s="242" t="s">
        <v>452</v>
      </c>
      <c r="D178" s="242" t="s">
        <v>452</v>
      </c>
    </row>
    <row r="179" spans="1:4">
      <c r="A179" s="243">
        <v>19.100000000000001</v>
      </c>
      <c r="B179" s="88" t="s">
        <v>187</v>
      </c>
      <c r="C179" s="242" t="s">
        <v>452</v>
      </c>
      <c r="D179" s="242" t="s">
        <v>452</v>
      </c>
    </row>
    <row r="180" spans="1:4">
      <c r="A180" s="243">
        <v>19.100000000000001</v>
      </c>
      <c r="B180" s="88" t="s">
        <v>188</v>
      </c>
      <c r="C180" s="242" t="s">
        <v>452</v>
      </c>
      <c r="D180" s="242" t="s">
        <v>452</v>
      </c>
    </row>
    <row r="181" spans="1:4">
      <c r="A181" s="243">
        <v>19.100000000000001</v>
      </c>
      <c r="B181" s="88" t="s">
        <v>395</v>
      </c>
      <c r="C181" s="242" t="s">
        <v>452</v>
      </c>
      <c r="D181" s="242" t="s">
        <v>452</v>
      </c>
    </row>
    <row r="182" spans="1:4">
      <c r="A182" s="243">
        <v>19.100000000000001</v>
      </c>
      <c r="B182" s="88" t="s">
        <v>396</v>
      </c>
      <c r="C182" s="242" t="s">
        <v>452</v>
      </c>
      <c r="D182" s="242" t="s">
        <v>452</v>
      </c>
    </row>
    <row r="183" spans="1:4">
      <c r="A183" s="243">
        <v>19.100000000000001</v>
      </c>
      <c r="B183" s="88" t="s">
        <v>397</v>
      </c>
      <c r="C183" s="242" t="s">
        <v>452</v>
      </c>
      <c r="D183" s="242" t="s">
        <v>452</v>
      </c>
    </row>
    <row r="184" spans="1:4">
      <c r="A184" s="243">
        <v>19.100000000000001</v>
      </c>
      <c r="B184" s="88" t="s">
        <v>398</v>
      </c>
      <c r="C184" s="242" t="s">
        <v>452</v>
      </c>
      <c r="D184" s="242" t="s">
        <v>452</v>
      </c>
    </row>
    <row r="185" spans="1:4">
      <c r="A185" s="243">
        <v>20.100000000000001</v>
      </c>
      <c r="B185" s="88" t="s">
        <v>192</v>
      </c>
      <c r="C185" s="242" t="s">
        <v>452</v>
      </c>
      <c r="D185" s="242" t="s">
        <v>452</v>
      </c>
    </row>
    <row r="186" spans="1:4">
      <c r="A186" s="243">
        <v>20.2</v>
      </c>
      <c r="B186" s="88" t="s">
        <v>193</v>
      </c>
      <c r="C186" s="242" t="s">
        <v>452</v>
      </c>
      <c r="D186" s="242" t="s">
        <v>452</v>
      </c>
    </row>
    <row r="187" spans="1:4">
      <c r="A187" s="243">
        <v>20.3</v>
      </c>
      <c r="B187" s="88" t="s">
        <v>194</v>
      </c>
      <c r="C187" s="242" t="s">
        <v>452</v>
      </c>
      <c r="D187" s="242" t="s">
        <v>452</v>
      </c>
    </row>
    <row r="188" spans="1:4">
      <c r="A188" s="243">
        <v>20.399999999999999</v>
      </c>
      <c r="B188" s="88" t="s">
        <v>408</v>
      </c>
      <c r="C188" s="242" t="s">
        <v>452</v>
      </c>
      <c r="D188" s="242" t="s">
        <v>452</v>
      </c>
    </row>
    <row r="189" spans="1:4">
      <c r="A189" s="243">
        <v>20.399999999999999</v>
      </c>
      <c r="B189" s="88" t="s">
        <v>409</v>
      </c>
      <c r="C189" s="242" t="s">
        <v>452</v>
      </c>
      <c r="D189" s="242" t="s">
        <v>452</v>
      </c>
    </row>
    <row r="190" spans="1:4">
      <c r="A190" s="243">
        <v>20.399999999999999</v>
      </c>
      <c r="B190" s="88" t="s">
        <v>410</v>
      </c>
      <c r="C190" s="242" t="s">
        <v>452</v>
      </c>
      <c r="D190" s="242" t="s">
        <v>452</v>
      </c>
    </row>
    <row r="191" spans="1:4">
      <c r="A191" s="243">
        <v>20.399999999999999</v>
      </c>
      <c r="B191" s="88" t="s">
        <v>195</v>
      </c>
      <c r="C191" s="242" t="s">
        <v>452</v>
      </c>
      <c r="D191" s="242" t="s">
        <v>452</v>
      </c>
    </row>
    <row r="192" spans="1:4">
      <c r="A192" s="243">
        <v>20.399999999999999</v>
      </c>
      <c r="B192" s="88" t="s">
        <v>196</v>
      </c>
      <c r="C192" s="242" t="s">
        <v>452</v>
      </c>
      <c r="D192" s="242" t="s">
        <v>452</v>
      </c>
    </row>
    <row r="193" spans="1:4">
      <c r="A193" s="243">
        <v>20.5</v>
      </c>
      <c r="B193" s="88" t="s">
        <v>455</v>
      </c>
      <c r="C193" s="242" t="s">
        <v>452</v>
      </c>
      <c r="D193" s="242" t="s">
        <v>452</v>
      </c>
    </row>
    <row r="194" spans="1:4">
      <c r="A194" s="243">
        <v>20.5</v>
      </c>
      <c r="B194" s="88" t="s">
        <v>456</v>
      </c>
      <c r="C194" s="242" t="s">
        <v>452</v>
      </c>
      <c r="D194" s="242" t="s">
        <v>452</v>
      </c>
    </row>
    <row r="195" spans="1:4">
      <c r="A195" s="243">
        <v>20.6</v>
      </c>
      <c r="B195" s="88" t="s">
        <v>457</v>
      </c>
      <c r="C195" s="242" t="s">
        <v>452</v>
      </c>
      <c r="D195" s="242" t="s">
        <v>452</v>
      </c>
    </row>
    <row r="196" spans="1:4">
      <c r="A196" s="243">
        <v>20.6</v>
      </c>
      <c r="B196" s="88" t="s">
        <v>458</v>
      </c>
      <c r="C196" s="242" t="s">
        <v>452</v>
      </c>
      <c r="D196" s="242" t="s">
        <v>452</v>
      </c>
    </row>
    <row r="197" spans="1:4">
      <c r="A197" s="243">
        <v>20.7</v>
      </c>
      <c r="B197" s="88" t="s">
        <v>197</v>
      </c>
      <c r="C197" s="242" t="s">
        <v>452</v>
      </c>
      <c r="D197" s="242" t="s">
        <v>452</v>
      </c>
    </row>
    <row r="198" spans="1:4">
      <c r="A198" s="243">
        <v>20.7</v>
      </c>
      <c r="B198" s="88" t="s">
        <v>198</v>
      </c>
      <c r="C198" s="242" t="s">
        <v>452</v>
      </c>
      <c r="D198" s="242" t="s">
        <v>452</v>
      </c>
    </row>
    <row r="199" spans="1:4" ht="90">
      <c r="A199" s="243">
        <v>23.1</v>
      </c>
      <c r="B199" s="88" t="s">
        <v>473</v>
      </c>
      <c r="C199" s="242" t="s">
        <v>807</v>
      </c>
      <c r="D199" s="245" t="s">
        <v>811</v>
      </c>
    </row>
    <row r="200" spans="1:4" ht="45">
      <c r="A200" s="243">
        <v>23.1</v>
      </c>
      <c r="B200" s="88" t="s">
        <v>474</v>
      </c>
      <c r="C200" s="242" t="s">
        <v>808</v>
      </c>
      <c r="D200" s="242" t="s">
        <v>452</v>
      </c>
    </row>
    <row r="201" spans="1:4">
      <c r="A201" s="243">
        <v>23.2</v>
      </c>
      <c r="B201" s="88" t="s">
        <v>475</v>
      </c>
      <c r="C201" s="242" t="s">
        <v>452</v>
      </c>
      <c r="D201" s="242" t="s">
        <v>452</v>
      </c>
    </row>
    <row r="202" spans="1:4">
      <c r="A202" s="243">
        <v>23.2</v>
      </c>
      <c r="B202" s="88" t="s">
        <v>500</v>
      </c>
      <c r="C202" s="242" t="s">
        <v>452</v>
      </c>
      <c r="D202" s="242" t="s">
        <v>452</v>
      </c>
    </row>
    <row r="203" spans="1:4">
      <c r="A203" s="243">
        <v>23.2</v>
      </c>
      <c r="B203" s="88" t="s">
        <v>501</v>
      </c>
      <c r="C203" s="242" t="s">
        <v>452</v>
      </c>
      <c r="D203" s="242" t="s">
        <v>452</v>
      </c>
    </row>
    <row r="204" spans="1:4">
      <c r="A204" s="243">
        <v>23.2</v>
      </c>
      <c r="B204" s="88" t="s">
        <v>502</v>
      </c>
      <c r="C204" s="242" t="s">
        <v>452</v>
      </c>
      <c r="D204" s="242" t="s">
        <v>452</v>
      </c>
    </row>
    <row r="205" spans="1:4">
      <c r="A205" s="243">
        <v>23.3</v>
      </c>
      <c r="B205" s="88" t="s">
        <v>144</v>
      </c>
      <c r="C205" s="242" t="s">
        <v>452</v>
      </c>
      <c r="D205" s="242" t="s">
        <v>452</v>
      </c>
    </row>
    <row r="206" spans="1:4">
      <c r="A206" s="243">
        <v>23.3</v>
      </c>
      <c r="B206" s="88" t="s">
        <v>145</v>
      </c>
      <c r="C206" s="242" t="s">
        <v>452</v>
      </c>
      <c r="D206" s="242"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8"/>
  <sheetViews>
    <sheetView tabSelected="1" zoomScale="80" zoomScaleNormal="80" workbookViewId="0">
      <pane xSplit="4" ySplit="1" topLeftCell="X9" activePane="bottomRight" state="frozen"/>
      <selection activeCell="A2" sqref="A2"/>
      <selection pane="topRight" activeCell="A2" sqref="A2"/>
      <selection pane="bottomLeft" activeCell="A2" sqref="A2"/>
      <selection pane="bottomRight" activeCell="Z9" sqref="Z9"/>
    </sheetView>
  </sheetViews>
  <sheetFormatPr defaultColWidth="9.42578125" defaultRowHeight="15"/>
  <cols>
    <col min="1" max="1" width="12.28515625" style="22" bestFit="1" customWidth="1"/>
    <col min="2" max="2" width="16.5703125" style="22" bestFit="1" customWidth="1"/>
    <col min="3" max="3" width="23.5703125" style="22" bestFit="1" customWidth="1"/>
    <col min="4" max="4" width="9.42578125" style="22" bestFit="1" customWidth="1"/>
    <col min="5" max="5" width="17.7109375" style="22" bestFit="1" customWidth="1"/>
    <col min="6" max="6" width="5.85546875" style="22" bestFit="1" customWidth="1"/>
    <col min="7" max="7" width="18.140625" style="22" bestFit="1" customWidth="1"/>
    <col min="8" max="9" width="20" style="22" bestFit="1" customWidth="1"/>
    <col min="10" max="10" width="5.85546875" style="22" bestFit="1" customWidth="1"/>
    <col min="11" max="11" width="18.140625" style="22" bestFit="1" customWidth="1"/>
    <col min="12" max="12" width="20" style="22" bestFit="1" customWidth="1"/>
    <col min="13" max="13" width="17.7109375" style="22" bestFit="1" customWidth="1"/>
    <col min="14" max="14" width="6.7109375" style="22" bestFit="1" customWidth="1"/>
    <col min="15" max="15" width="1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10.8554687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51" width="20" style="22" bestFit="1" customWidth="1"/>
    <col min="52" max="52" width="8" style="22" bestFit="1" customWidth="1"/>
    <col min="53" max="53" width="19.140625" style="22" bestFit="1" customWidth="1"/>
    <col min="54" max="54" width="6.5703125" style="22" bestFit="1" customWidth="1"/>
    <col min="55" max="55" width="20" style="22" bestFit="1" customWidth="1"/>
    <col min="56" max="56" width="9.42578125" style="22" customWidth="1"/>
    <col min="57" max="64" width="6.5703125" style="22" bestFit="1" customWidth="1"/>
    <col min="65" max="66" width="8.42578125" style="22" bestFit="1" customWidth="1"/>
    <col min="67" max="67" width="6.5703125" style="105"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6.5703125" style="22"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6.85546875" style="22" bestFit="1" customWidth="1"/>
    <col min="85" max="92" width="6.5703125" style="22" bestFit="1" customWidth="1"/>
    <col min="93" max="102" width="7.5703125" style="22" bestFit="1" customWidth="1"/>
    <col min="103" max="104" width="6.5703125" style="22" bestFit="1" customWidth="1"/>
    <col min="105" max="105" width="7.5703125" style="22" bestFit="1" customWidth="1"/>
    <col min="106" max="106" width="9.28515625" style="22" bestFit="1" customWidth="1"/>
    <col min="107" max="107" width="9.42578125" style="22" bestFit="1" customWidth="1"/>
    <col min="108" max="108" width="7.7109375" style="22" bestFit="1" customWidth="1"/>
    <col min="109" max="109" width="8.140625" style="22" bestFit="1" customWidth="1"/>
    <col min="110" max="110" width="9.28515625" style="22" bestFit="1" customWidth="1"/>
    <col min="111" max="111" width="8.28515625" style="22" bestFit="1" customWidth="1"/>
    <col min="112" max="114" width="8.5703125" style="22" bestFit="1" customWidth="1"/>
    <col min="115" max="116" width="9.28515625" style="22" bestFit="1" customWidth="1"/>
    <col min="117" max="118" width="8.140625" style="22" bestFit="1" customWidth="1"/>
    <col min="119"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210">
      <c r="A2" s="99">
        <v>45657</v>
      </c>
      <c r="B2" s="43" t="s">
        <v>389</v>
      </c>
      <c r="C2" s="43" t="s">
        <v>511</v>
      </c>
      <c r="D2" s="44" t="s">
        <v>518</v>
      </c>
      <c r="E2" s="68"/>
      <c r="G2" s="68"/>
      <c r="H2" s="314">
        <v>10335297521</v>
      </c>
      <c r="I2" s="314">
        <v>13560021780.489998</v>
      </c>
      <c r="J2" s="68"/>
      <c r="K2" s="68"/>
      <c r="L2" s="68"/>
      <c r="M2" s="68"/>
      <c r="N2" s="68"/>
      <c r="O2" s="68"/>
      <c r="P2" s="68"/>
      <c r="Q2" s="68"/>
      <c r="R2" s="68"/>
      <c r="S2" s="68"/>
      <c r="T2" s="69"/>
      <c r="U2" s="68"/>
      <c r="V2" s="92">
        <v>0.999</v>
      </c>
      <c r="W2" s="93" t="s">
        <v>545</v>
      </c>
      <c r="X2" s="93" t="s">
        <v>546</v>
      </c>
      <c r="Y2" s="94" t="s">
        <v>826</v>
      </c>
      <c r="Z2" s="115"/>
      <c r="AA2" s="94"/>
      <c r="AE2" s="158"/>
      <c r="AF2" s="159"/>
      <c r="AM2" s="160"/>
      <c r="AN2" s="94"/>
      <c r="AP2" s="68"/>
      <c r="AQ2" s="70"/>
      <c r="AR2" s="70"/>
      <c r="AS2" s="68"/>
      <c r="AT2" s="71"/>
      <c r="AU2" s="72"/>
      <c r="AV2" s="72"/>
      <c r="AW2" s="68"/>
      <c r="AX2" s="68"/>
      <c r="AY2" s="68"/>
      <c r="AZ2" s="68"/>
      <c r="BA2" s="68"/>
      <c r="BB2" s="68"/>
      <c r="BC2" s="68"/>
      <c r="BD2" s="68"/>
      <c r="BO2" s="102"/>
      <c r="BP2" s="68"/>
      <c r="BQ2" s="68"/>
      <c r="BR2" s="68"/>
      <c r="BS2" s="68"/>
      <c r="BT2" s="106">
        <v>7425026829</v>
      </c>
      <c r="BU2" s="106">
        <v>1396284901</v>
      </c>
      <c r="BV2" s="106">
        <v>7925587512</v>
      </c>
      <c r="BW2" s="107">
        <v>2891937700</v>
      </c>
      <c r="BX2" s="107">
        <v>5033649812</v>
      </c>
      <c r="BY2" s="107">
        <v>121341014000</v>
      </c>
      <c r="BZ2" s="107">
        <v>121341014000</v>
      </c>
      <c r="CA2" s="110" t="s">
        <v>543</v>
      </c>
      <c r="CB2" s="110" t="s">
        <v>491</v>
      </c>
      <c r="CC2" s="125">
        <v>0.45</v>
      </c>
      <c r="CD2" s="107">
        <v>0</v>
      </c>
      <c r="CE2" s="106">
        <v>111083904159.48999</v>
      </c>
      <c r="CF2" s="106">
        <v>4378172817.5299997</v>
      </c>
      <c r="CG2" s="315">
        <v>1</v>
      </c>
      <c r="CH2" s="315">
        <v>0</v>
      </c>
      <c r="CI2" s="315">
        <v>0</v>
      </c>
      <c r="CJ2" s="316">
        <v>1</v>
      </c>
      <c r="CK2" s="315">
        <v>0</v>
      </c>
      <c r="CL2" s="315">
        <v>0</v>
      </c>
      <c r="CM2" s="315">
        <v>0</v>
      </c>
      <c r="CN2" s="107" t="s">
        <v>824</v>
      </c>
      <c r="CO2" s="108">
        <v>0</v>
      </c>
      <c r="CP2" s="108">
        <v>0</v>
      </c>
      <c r="CQ2" s="108">
        <v>0</v>
      </c>
      <c r="CR2" s="108">
        <v>0</v>
      </c>
      <c r="CS2" s="108">
        <v>0</v>
      </c>
      <c r="CT2" s="108">
        <v>0</v>
      </c>
      <c r="CU2" s="109" t="s">
        <v>452</v>
      </c>
      <c r="CV2" s="110" t="s">
        <v>452</v>
      </c>
      <c r="CW2" s="110" t="s">
        <v>452</v>
      </c>
      <c r="CX2" s="108">
        <v>0</v>
      </c>
      <c r="DA2" s="68"/>
      <c r="DB2" s="68"/>
      <c r="DD2" s="68"/>
      <c r="DE2" s="68"/>
      <c r="DF2" s="68"/>
      <c r="DG2" s="68"/>
      <c r="DH2" s="68"/>
      <c r="DI2" s="68"/>
      <c r="DJ2" s="68"/>
      <c r="DK2" s="68"/>
      <c r="DL2" s="68"/>
      <c r="DN2" s="68"/>
      <c r="DO2" s="68"/>
    </row>
    <row r="3" spans="1:125" s="64" customFormat="1" ht="37.5" customHeight="1">
      <c r="A3" s="99">
        <f>+$A$2</f>
        <v>45657</v>
      </c>
      <c r="B3" s="29" t="s">
        <v>484</v>
      </c>
      <c r="C3" s="29" t="s">
        <v>579</v>
      </c>
      <c r="D3" s="28" t="s">
        <v>518</v>
      </c>
      <c r="E3" s="100">
        <v>393668500</v>
      </c>
      <c r="F3" s="100">
        <v>0</v>
      </c>
      <c r="G3" s="100">
        <v>725827800</v>
      </c>
      <c r="H3" s="100">
        <v>2882912892</v>
      </c>
      <c r="I3" s="100">
        <v>3562942460.73</v>
      </c>
      <c r="J3" s="100">
        <v>0</v>
      </c>
      <c r="K3" s="100">
        <f>E3</f>
        <v>393668500</v>
      </c>
      <c r="L3" s="100">
        <v>2847755417.7073169</v>
      </c>
      <c r="M3" s="100" t="s">
        <v>812</v>
      </c>
      <c r="N3" s="100">
        <v>0</v>
      </c>
      <c r="O3" s="285">
        <v>13033059</v>
      </c>
      <c r="P3" s="22" t="s">
        <v>587</v>
      </c>
      <c r="Q3" s="127">
        <v>2</v>
      </c>
      <c r="R3" s="127">
        <v>0</v>
      </c>
      <c r="S3" s="127">
        <v>0</v>
      </c>
      <c r="T3" s="74"/>
      <c r="U3" s="74"/>
      <c r="V3" s="75"/>
      <c r="W3" s="75"/>
      <c r="X3" s="75"/>
      <c r="Y3" s="75"/>
      <c r="AA3" s="161"/>
      <c r="AB3" s="161"/>
      <c r="AC3" s="161"/>
      <c r="AD3" s="161"/>
      <c r="AE3" s="161"/>
      <c r="AF3" s="161"/>
      <c r="AG3" s="161"/>
      <c r="AH3" s="161"/>
      <c r="AI3" s="161"/>
      <c r="AJ3" s="161"/>
      <c r="AK3" s="161"/>
      <c r="AL3" s="161"/>
      <c r="AM3" s="161"/>
      <c r="AN3" s="161"/>
      <c r="AO3" s="161"/>
      <c r="AP3" s="75"/>
      <c r="AQ3" s="75"/>
      <c r="AR3" s="75"/>
      <c r="AS3" s="75"/>
      <c r="AT3" s="75"/>
      <c r="AU3" s="75"/>
      <c r="AV3" s="75"/>
      <c r="AW3" s="75"/>
      <c r="AX3" s="75"/>
      <c r="AY3" s="126"/>
      <c r="AZ3" s="75"/>
      <c r="BA3" s="75"/>
      <c r="BB3" s="75"/>
      <c r="BC3" s="75"/>
      <c r="BD3" s="75"/>
      <c r="BE3" s="100">
        <v>0</v>
      </c>
      <c r="BF3" s="100">
        <v>0</v>
      </c>
      <c r="BG3" s="100">
        <v>1</v>
      </c>
      <c r="BH3" s="100">
        <v>0</v>
      </c>
      <c r="BI3" s="100">
        <v>0</v>
      </c>
      <c r="BJ3" s="100">
        <v>1</v>
      </c>
      <c r="BK3" s="101" t="s">
        <v>452</v>
      </c>
      <c r="BL3" s="101" t="s">
        <v>452</v>
      </c>
      <c r="BM3" s="101" t="s">
        <v>452</v>
      </c>
      <c r="BN3" s="101" t="s">
        <v>452</v>
      </c>
      <c r="BO3" s="103" t="s">
        <v>520</v>
      </c>
      <c r="BP3" s="112" t="s">
        <v>452</v>
      </c>
      <c r="BQ3" s="112" t="s">
        <v>452</v>
      </c>
      <c r="BR3" s="112" t="s">
        <v>452</v>
      </c>
      <c r="BS3" s="112" t="s">
        <v>452</v>
      </c>
      <c r="BT3" s="75"/>
      <c r="BU3" s="75"/>
      <c r="BV3" s="75"/>
      <c r="BW3" s="75"/>
      <c r="BX3" s="75"/>
      <c r="BY3" s="75"/>
      <c r="BZ3" s="75"/>
      <c r="CA3" s="75"/>
      <c r="CB3" s="75"/>
      <c r="CC3" s="75"/>
      <c r="CD3" s="75"/>
      <c r="CE3" s="77"/>
      <c r="CF3" s="106">
        <v>3242396578.4200001</v>
      </c>
      <c r="CG3" s="75"/>
      <c r="CH3" s="75"/>
      <c r="CI3" s="75"/>
      <c r="CJ3" s="75"/>
      <c r="CK3" s="75"/>
      <c r="CL3" s="75"/>
      <c r="CM3" s="75"/>
      <c r="CN3" s="75"/>
      <c r="CO3" s="75"/>
      <c r="CP3" s="75"/>
      <c r="CQ3" s="75"/>
      <c r="CR3" s="75"/>
      <c r="CS3" s="75"/>
      <c r="CT3" s="75"/>
      <c r="CU3" s="75"/>
      <c r="CV3" s="75"/>
      <c r="CW3" s="75"/>
      <c r="DA3" s="95">
        <v>0.99950000000000006</v>
      </c>
      <c r="DB3" s="96">
        <v>1</v>
      </c>
      <c r="DC3" s="101" t="s">
        <v>544</v>
      </c>
      <c r="DD3" s="100">
        <v>0</v>
      </c>
      <c r="DE3" s="128">
        <v>79</v>
      </c>
      <c r="DF3" s="101" t="s">
        <v>452</v>
      </c>
      <c r="DG3" s="113">
        <v>1</v>
      </c>
      <c r="DH3" s="100">
        <v>0</v>
      </c>
      <c r="DI3" s="113">
        <v>25</v>
      </c>
      <c r="DJ3" s="101" t="s">
        <v>452</v>
      </c>
      <c r="DK3" s="113">
        <f>+DE3</f>
        <v>79</v>
      </c>
      <c r="DL3" s="113">
        <v>0</v>
      </c>
      <c r="DM3" s="101" t="s">
        <v>452</v>
      </c>
      <c r="DN3" s="111">
        <v>0.50673377661330676</v>
      </c>
      <c r="DO3" s="111">
        <v>0.69240384034094793</v>
      </c>
      <c r="DP3" s="100">
        <v>0</v>
      </c>
      <c r="DQ3" s="100">
        <v>0</v>
      </c>
      <c r="DR3" s="101" t="s">
        <v>452</v>
      </c>
      <c r="DS3" s="101" t="s">
        <v>452</v>
      </c>
      <c r="DT3" s="101" t="s">
        <v>452</v>
      </c>
      <c r="DU3" s="101" t="s">
        <v>452</v>
      </c>
    </row>
    <row r="4" spans="1:125" s="64" customFormat="1" ht="48" customHeight="1">
      <c r="A4" s="99">
        <f t="shared" ref="A4:A16" si="0">+A3</f>
        <v>45657</v>
      </c>
      <c r="B4" s="29" t="s">
        <v>484</v>
      </c>
      <c r="C4" s="29" t="s">
        <v>513</v>
      </c>
      <c r="D4" s="28" t="s">
        <v>518</v>
      </c>
      <c r="E4" s="100">
        <v>2712900</v>
      </c>
      <c r="F4" s="100">
        <v>0</v>
      </c>
      <c r="G4" s="100">
        <v>5001900</v>
      </c>
      <c r="H4" s="100">
        <v>5900000</v>
      </c>
      <c r="I4" s="100">
        <v>50604133.640000001</v>
      </c>
      <c r="J4" s="100">
        <v>0</v>
      </c>
      <c r="K4" s="100">
        <f t="shared" ref="K4:K9" si="1">E4</f>
        <v>2712900</v>
      </c>
      <c r="L4" s="100">
        <v>5800000</v>
      </c>
      <c r="M4" s="100" t="s">
        <v>812</v>
      </c>
      <c r="N4" s="100">
        <v>0</v>
      </c>
      <c r="O4" s="285">
        <v>0</v>
      </c>
      <c r="P4" s="22" t="s">
        <v>587</v>
      </c>
      <c r="Q4" s="127">
        <v>2</v>
      </c>
      <c r="R4" s="127" t="s">
        <v>491</v>
      </c>
      <c r="S4" s="127"/>
      <c r="T4" s="74"/>
      <c r="U4" s="74"/>
      <c r="V4" s="75"/>
      <c r="W4" s="75"/>
      <c r="X4" s="75"/>
      <c r="Y4" s="75"/>
      <c r="AA4" s="161"/>
      <c r="AB4" s="161"/>
      <c r="AC4" s="161"/>
      <c r="AD4" s="161"/>
      <c r="AE4" s="161"/>
      <c r="AF4" s="161"/>
      <c r="AG4" s="161"/>
      <c r="AH4" s="161"/>
      <c r="AI4" s="161"/>
      <c r="AJ4" s="161"/>
      <c r="AK4" s="161"/>
      <c r="AL4" s="161"/>
      <c r="AM4" s="161"/>
      <c r="AN4" s="161"/>
      <c r="AO4" s="161"/>
      <c r="AP4" s="75"/>
      <c r="AQ4" s="75"/>
      <c r="AR4" s="75"/>
      <c r="AS4" s="75"/>
      <c r="AT4" s="75"/>
      <c r="AU4" s="75"/>
      <c r="AV4" s="75"/>
      <c r="AW4" s="75"/>
      <c r="AX4" s="75"/>
      <c r="AY4" s="126"/>
      <c r="AZ4" s="75"/>
      <c r="BA4" s="75"/>
      <c r="BB4" s="75"/>
      <c r="BC4" s="75"/>
      <c r="BD4" s="75"/>
      <c r="BE4" s="100">
        <v>1</v>
      </c>
      <c r="BF4" s="100">
        <v>0</v>
      </c>
      <c r="BG4" s="100">
        <v>0</v>
      </c>
      <c r="BH4" s="100">
        <v>1</v>
      </c>
      <c r="BI4" s="100">
        <v>0</v>
      </c>
      <c r="BJ4" s="100">
        <v>0</v>
      </c>
      <c r="BK4" s="101" t="s">
        <v>452</v>
      </c>
      <c r="BL4" s="101" t="s">
        <v>452</v>
      </c>
      <c r="BM4" s="101" t="s">
        <v>452</v>
      </c>
      <c r="BN4" s="101" t="s">
        <v>452</v>
      </c>
      <c r="BO4" s="103" t="s">
        <v>520</v>
      </c>
      <c r="BP4" s="112" t="s">
        <v>452</v>
      </c>
      <c r="BQ4" s="112" t="s">
        <v>452</v>
      </c>
      <c r="BR4" s="112" t="s">
        <v>452</v>
      </c>
      <c r="BS4" s="112" t="s">
        <v>452</v>
      </c>
      <c r="BT4" s="75"/>
      <c r="BU4" s="75"/>
      <c r="BV4" s="75"/>
      <c r="BW4" s="75"/>
      <c r="BX4" s="75"/>
      <c r="BY4" s="75"/>
      <c r="BZ4" s="75"/>
      <c r="CA4" s="75"/>
      <c r="CB4" s="75"/>
      <c r="CC4" s="75"/>
      <c r="CD4" s="75"/>
      <c r="CE4" s="77"/>
      <c r="CF4" s="106">
        <v>50638431.550000004</v>
      </c>
      <c r="CG4" s="75"/>
      <c r="CH4" s="75"/>
      <c r="CI4" s="75"/>
      <c r="CJ4" s="75"/>
      <c r="CK4" s="75"/>
      <c r="CL4" s="75"/>
      <c r="CM4" s="75"/>
      <c r="CN4" s="75"/>
      <c r="CO4" s="75"/>
      <c r="CP4" s="75"/>
      <c r="CQ4" s="75"/>
      <c r="CR4" s="75"/>
      <c r="CS4" s="75"/>
      <c r="CT4" s="75"/>
      <c r="CU4" s="75"/>
      <c r="CV4" s="75"/>
      <c r="CW4" s="75"/>
      <c r="DA4" s="95">
        <v>0.99950000000000006</v>
      </c>
      <c r="DB4" s="96">
        <v>1</v>
      </c>
      <c r="DC4" s="101" t="s">
        <v>544</v>
      </c>
      <c r="DD4" s="100">
        <v>0</v>
      </c>
      <c r="DE4" s="128">
        <v>57</v>
      </c>
      <c r="DF4" s="101" t="s">
        <v>452</v>
      </c>
      <c r="DG4" s="113">
        <v>0</v>
      </c>
      <c r="DH4" s="100">
        <v>0</v>
      </c>
      <c r="DI4" s="113">
        <v>1</v>
      </c>
      <c r="DJ4" s="101" t="s">
        <v>452</v>
      </c>
      <c r="DK4" s="113">
        <f t="shared" ref="DK4:DK9" si="2">+DE4</f>
        <v>57</v>
      </c>
      <c r="DL4" s="113">
        <v>0</v>
      </c>
      <c r="DM4" s="101" t="s">
        <v>452</v>
      </c>
      <c r="DN4" s="111">
        <v>8.4745762711864403E-2</v>
      </c>
      <c r="DO4" s="111">
        <v>0.16949152542372881</v>
      </c>
      <c r="DP4" s="100">
        <v>0</v>
      </c>
      <c r="DQ4" s="100">
        <v>0</v>
      </c>
      <c r="DR4" s="101" t="s">
        <v>452</v>
      </c>
      <c r="DS4" s="101" t="s">
        <v>452</v>
      </c>
      <c r="DT4" s="101" t="s">
        <v>452</v>
      </c>
      <c r="DU4" s="101" t="s">
        <v>452</v>
      </c>
    </row>
    <row r="5" spans="1:125" s="64" customFormat="1" ht="48" customHeight="1">
      <c r="A5" s="99">
        <f t="shared" si="0"/>
        <v>45657</v>
      </c>
      <c r="B5" s="29" t="s">
        <v>484</v>
      </c>
      <c r="C5" s="29" t="s">
        <v>514</v>
      </c>
      <c r="D5" s="28" t="s">
        <v>518</v>
      </c>
      <c r="E5" s="100">
        <v>434800</v>
      </c>
      <c r="F5" s="100">
        <v>0</v>
      </c>
      <c r="G5" s="100">
        <v>801700</v>
      </c>
      <c r="H5" s="100">
        <v>2050000</v>
      </c>
      <c r="I5" s="100">
        <v>8809888.4600000009</v>
      </c>
      <c r="J5" s="100">
        <v>0</v>
      </c>
      <c r="K5" s="100">
        <f t="shared" si="1"/>
        <v>434800</v>
      </c>
      <c r="L5" s="100">
        <v>2000000</v>
      </c>
      <c r="M5" s="100" t="s">
        <v>812</v>
      </c>
      <c r="N5" s="100">
        <v>0</v>
      </c>
      <c r="O5" s="285">
        <v>0</v>
      </c>
      <c r="P5" s="22" t="s">
        <v>587</v>
      </c>
      <c r="Q5" s="127">
        <v>2</v>
      </c>
      <c r="R5" s="127" t="s">
        <v>491</v>
      </c>
      <c r="S5" s="127">
        <v>0</v>
      </c>
      <c r="T5" s="74"/>
      <c r="U5" s="74"/>
      <c r="V5" s="75"/>
      <c r="W5" s="75"/>
      <c r="X5" s="75"/>
      <c r="Y5" s="75"/>
      <c r="AA5" s="161"/>
      <c r="AB5" s="161"/>
      <c r="AC5" s="161"/>
      <c r="AD5" s="161"/>
      <c r="AE5" s="161"/>
      <c r="AF5" s="161"/>
      <c r="AG5" s="161"/>
      <c r="AH5" s="161"/>
      <c r="AI5" s="161"/>
      <c r="AJ5" s="161"/>
      <c r="AK5" s="161"/>
      <c r="AL5" s="161"/>
      <c r="AM5" s="161"/>
      <c r="AN5" s="161"/>
      <c r="AO5" s="161"/>
      <c r="AP5" s="75"/>
      <c r="AQ5" s="75"/>
      <c r="AR5" s="75"/>
      <c r="AS5" s="75"/>
      <c r="AT5" s="75"/>
      <c r="AU5" s="75"/>
      <c r="AV5" s="75"/>
      <c r="AW5" s="75"/>
      <c r="AX5" s="75"/>
      <c r="AY5" s="126"/>
      <c r="AZ5" s="75"/>
      <c r="BA5" s="75"/>
      <c r="BB5" s="75"/>
      <c r="BC5" s="75"/>
      <c r="BD5" s="75"/>
      <c r="BE5" s="100">
        <v>0</v>
      </c>
      <c r="BF5" s="100">
        <v>0</v>
      </c>
      <c r="BG5" s="100">
        <v>1</v>
      </c>
      <c r="BH5" s="100">
        <v>0</v>
      </c>
      <c r="BI5" s="100">
        <v>0</v>
      </c>
      <c r="BJ5" s="100">
        <v>1</v>
      </c>
      <c r="BK5" s="101" t="s">
        <v>452</v>
      </c>
      <c r="BL5" s="101" t="s">
        <v>452</v>
      </c>
      <c r="BM5" s="101" t="s">
        <v>452</v>
      </c>
      <c r="BN5" s="101" t="s">
        <v>452</v>
      </c>
      <c r="BO5" s="103" t="s">
        <v>520</v>
      </c>
      <c r="BP5" s="112" t="s">
        <v>452</v>
      </c>
      <c r="BQ5" s="112">
        <v>0</v>
      </c>
      <c r="BR5" s="112" t="s">
        <v>452</v>
      </c>
      <c r="BS5" s="112" t="s">
        <v>452</v>
      </c>
      <c r="BT5" s="75"/>
      <c r="BU5" s="75"/>
      <c r="BV5" s="75"/>
      <c r="BW5" s="75"/>
      <c r="BX5" s="75"/>
      <c r="BY5" s="75"/>
      <c r="BZ5" s="75"/>
      <c r="CA5" s="75"/>
      <c r="CB5" s="75"/>
      <c r="CC5" s="75"/>
      <c r="CD5" s="75"/>
      <c r="CE5" s="77"/>
      <c r="CF5" s="106">
        <v>4872225.22</v>
      </c>
      <c r="CG5" s="75"/>
      <c r="CH5" s="75"/>
      <c r="CI5" s="75"/>
      <c r="CJ5" s="75"/>
      <c r="CK5" s="75"/>
      <c r="CL5" s="75"/>
      <c r="CM5" s="75"/>
      <c r="CN5" s="75"/>
      <c r="CO5" s="75"/>
      <c r="CP5" s="75"/>
      <c r="CQ5" s="75"/>
      <c r="CR5" s="75"/>
      <c r="CS5" s="75"/>
      <c r="CT5" s="75"/>
      <c r="CU5" s="75"/>
      <c r="CV5" s="75"/>
      <c r="CW5" s="75"/>
      <c r="DA5" s="95">
        <v>0.99950000000000006</v>
      </c>
      <c r="DB5" s="96">
        <v>1</v>
      </c>
      <c r="DC5" s="101" t="s">
        <v>544</v>
      </c>
      <c r="DD5" s="100">
        <v>0</v>
      </c>
      <c r="DE5" s="128">
        <v>32</v>
      </c>
      <c r="DF5" s="101" t="s">
        <v>452</v>
      </c>
      <c r="DG5" s="113">
        <v>0</v>
      </c>
      <c r="DH5" s="100">
        <v>0</v>
      </c>
      <c r="DI5" s="113">
        <v>18</v>
      </c>
      <c r="DJ5" s="101" t="s">
        <v>452</v>
      </c>
      <c r="DK5" s="113">
        <f t="shared" si="2"/>
        <v>32</v>
      </c>
      <c r="DL5" s="113">
        <v>0</v>
      </c>
      <c r="DM5" s="101" t="s">
        <v>452</v>
      </c>
      <c r="DN5" s="111">
        <v>0.12195121951219512</v>
      </c>
      <c r="DO5" s="111">
        <v>0.24390243902439024</v>
      </c>
      <c r="DP5" s="100">
        <v>0</v>
      </c>
      <c r="DQ5" s="100">
        <v>0</v>
      </c>
      <c r="DR5" s="101" t="s">
        <v>452</v>
      </c>
      <c r="DS5" s="101" t="s">
        <v>452</v>
      </c>
      <c r="DT5" s="101" t="s">
        <v>452</v>
      </c>
      <c r="DU5" s="101" t="s">
        <v>452</v>
      </c>
    </row>
    <row r="6" spans="1:125" s="64" customFormat="1" ht="48" customHeight="1">
      <c r="A6" s="99">
        <f t="shared" si="0"/>
        <v>45657</v>
      </c>
      <c r="B6" s="29" t="s">
        <v>484</v>
      </c>
      <c r="C6" s="29" t="s">
        <v>515</v>
      </c>
      <c r="D6" s="28" t="s">
        <v>518</v>
      </c>
      <c r="E6" s="100">
        <v>24955400</v>
      </c>
      <c r="F6" s="100">
        <v>0</v>
      </c>
      <c r="G6" s="100">
        <v>46011600</v>
      </c>
      <c r="H6" s="100">
        <v>118111040</v>
      </c>
      <c r="I6" s="100">
        <v>161325677.38</v>
      </c>
      <c r="J6" s="100">
        <v>0</v>
      </c>
      <c r="K6" s="100">
        <f t="shared" si="1"/>
        <v>24955400</v>
      </c>
      <c r="L6" s="100">
        <v>116236261.5873016</v>
      </c>
      <c r="M6" s="100" t="s">
        <v>812</v>
      </c>
      <c r="N6" s="100">
        <v>0</v>
      </c>
      <c r="O6" s="285">
        <v>0</v>
      </c>
      <c r="P6" s="22" t="s">
        <v>587</v>
      </c>
      <c r="Q6" s="127">
        <v>2</v>
      </c>
      <c r="R6" s="127">
        <v>0</v>
      </c>
      <c r="S6" s="127"/>
      <c r="T6" s="74"/>
      <c r="U6" s="74"/>
      <c r="V6" s="75"/>
      <c r="W6" s="75"/>
      <c r="X6" s="75"/>
      <c r="Y6" s="75"/>
      <c r="AA6" s="161"/>
      <c r="AB6" s="161"/>
      <c r="AC6" s="161"/>
      <c r="AD6" s="161"/>
      <c r="AE6" s="161"/>
      <c r="AF6" s="161"/>
      <c r="AG6" s="161"/>
      <c r="AH6" s="161"/>
      <c r="AI6" s="161"/>
      <c r="AJ6" s="161"/>
      <c r="AK6" s="161"/>
      <c r="AL6" s="161"/>
      <c r="AM6" s="161"/>
      <c r="AN6" s="161"/>
      <c r="AO6" s="161"/>
      <c r="AP6" s="75"/>
      <c r="AQ6" s="75"/>
      <c r="AR6" s="75"/>
      <c r="AS6" s="75"/>
      <c r="AT6" s="75"/>
      <c r="AU6" s="75"/>
      <c r="AV6" s="75"/>
      <c r="AW6" s="75"/>
      <c r="AX6" s="75"/>
      <c r="AY6" s="126"/>
      <c r="AZ6" s="75"/>
      <c r="BA6" s="75"/>
      <c r="BB6" s="75"/>
      <c r="BC6" s="75"/>
      <c r="BD6" s="75"/>
      <c r="BE6" s="100">
        <v>1</v>
      </c>
      <c r="BF6" s="100">
        <v>0</v>
      </c>
      <c r="BG6" s="100">
        <v>0</v>
      </c>
      <c r="BH6" s="100">
        <v>1</v>
      </c>
      <c r="BI6" s="100">
        <v>0</v>
      </c>
      <c r="BJ6" s="100">
        <v>0</v>
      </c>
      <c r="BK6" s="101" t="s">
        <v>452</v>
      </c>
      <c r="BL6" s="101" t="s">
        <v>452</v>
      </c>
      <c r="BM6" s="101" t="s">
        <v>452</v>
      </c>
      <c r="BN6" s="101" t="s">
        <v>452</v>
      </c>
      <c r="BO6" s="103" t="s">
        <v>520</v>
      </c>
      <c r="BP6" s="112" t="s">
        <v>452</v>
      </c>
      <c r="BQ6" s="112" t="s">
        <v>452</v>
      </c>
      <c r="BR6" s="112" t="s">
        <v>452</v>
      </c>
      <c r="BS6" s="112" t="s">
        <v>452</v>
      </c>
      <c r="BT6" s="75"/>
      <c r="BU6" s="75"/>
      <c r="BV6" s="75"/>
      <c r="BW6" s="75"/>
      <c r="BX6" s="75"/>
      <c r="BY6" s="75"/>
      <c r="BZ6" s="75"/>
      <c r="CA6" s="75"/>
      <c r="CB6" s="75"/>
      <c r="CC6" s="75"/>
      <c r="CD6" s="75"/>
      <c r="CE6" s="77"/>
      <c r="CF6" s="106">
        <v>159869141.52000001</v>
      </c>
      <c r="CG6" s="75"/>
      <c r="CH6" s="75"/>
      <c r="CI6" s="75"/>
      <c r="CJ6" s="75"/>
      <c r="CK6" s="75"/>
      <c r="CL6" s="75"/>
      <c r="CM6" s="75"/>
      <c r="CN6" s="75"/>
      <c r="CO6" s="75"/>
      <c r="CP6" s="75"/>
      <c r="CQ6" s="75"/>
      <c r="CR6" s="75"/>
      <c r="CS6" s="75"/>
      <c r="CT6" s="75"/>
      <c r="CU6" s="75"/>
      <c r="CV6" s="75"/>
      <c r="CW6" s="75"/>
      <c r="DA6" s="95">
        <v>0.99950000000000006</v>
      </c>
      <c r="DB6" s="96">
        <v>1</v>
      </c>
      <c r="DC6" s="101" t="s">
        <v>544</v>
      </c>
      <c r="DD6" s="100">
        <v>0</v>
      </c>
      <c r="DE6" s="128">
        <v>60</v>
      </c>
      <c r="DF6" s="101" t="s">
        <v>452</v>
      </c>
      <c r="DG6" s="113">
        <v>0</v>
      </c>
      <c r="DH6" s="100">
        <v>0</v>
      </c>
      <c r="DI6" s="113">
        <v>0</v>
      </c>
      <c r="DJ6" s="101" t="s">
        <v>452</v>
      </c>
      <c r="DK6" s="113">
        <f t="shared" si="2"/>
        <v>60</v>
      </c>
      <c r="DL6" s="113">
        <v>0</v>
      </c>
      <c r="DM6" s="101" t="s">
        <v>452</v>
      </c>
      <c r="DN6" s="111">
        <v>0.39095705194027586</v>
      </c>
      <c r="DO6" s="111">
        <v>0.59623540695264388</v>
      </c>
      <c r="DP6" s="100">
        <v>0</v>
      </c>
      <c r="DQ6" s="100">
        <v>0</v>
      </c>
      <c r="DR6" s="101" t="s">
        <v>452</v>
      </c>
      <c r="DS6" s="101" t="s">
        <v>452</v>
      </c>
      <c r="DT6" s="101" t="s">
        <v>452</v>
      </c>
      <c r="DU6" s="101" t="s">
        <v>452</v>
      </c>
    </row>
    <row r="7" spans="1:125" s="64" customFormat="1" ht="48" customHeight="1">
      <c r="A7" s="99">
        <f t="shared" si="0"/>
        <v>45657</v>
      </c>
      <c r="B7" s="29" t="s">
        <v>484</v>
      </c>
      <c r="C7" s="29" t="s">
        <v>516</v>
      </c>
      <c r="D7" s="28" t="s">
        <v>518</v>
      </c>
      <c r="E7" s="100">
        <v>140986300</v>
      </c>
      <c r="F7" s="100">
        <v>0</v>
      </c>
      <c r="G7" s="100">
        <v>259944100</v>
      </c>
      <c r="H7" s="100">
        <v>7020003315</v>
      </c>
      <c r="I7" s="100">
        <v>8286918268.0500002</v>
      </c>
      <c r="J7" s="100">
        <v>0</v>
      </c>
      <c r="K7" s="100">
        <f t="shared" si="1"/>
        <v>140986300</v>
      </c>
      <c r="L7" s="100">
        <v>6953146140.5714283</v>
      </c>
      <c r="M7" s="100" t="s">
        <v>812</v>
      </c>
      <c r="N7" s="100">
        <v>0</v>
      </c>
      <c r="O7" s="285">
        <v>0</v>
      </c>
      <c r="P7" s="22" t="s">
        <v>587</v>
      </c>
      <c r="Q7" s="127">
        <v>2</v>
      </c>
      <c r="R7" s="127">
        <v>2</v>
      </c>
      <c r="S7" s="127">
        <v>0</v>
      </c>
      <c r="T7" s="74"/>
      <c r="U7" s="74"/>
      <c r="V7" s="75"/>
      <c r="W7" s="75"/>
      <c r="X7" s="75"/>
      <c r="Y7" s="75"/>
      <c r="AA7" s="161"/>
      <c r="AB7" s="161"/>
      <c r="AC7" s="161"/>
      <c r="AD7" s="161"/>
      <c r="AE7" s="161"/>
      <c r="AF7" s="161"/>
      <c r="AG7" s="161"/>
      <c r="AH7" s="161"/>
      <c r="AI7" s="161"/>
      <c r="AJ7" s="161"/>
      <c r="AK7" s="161"/>
      <c r="AL7" s="161"/>
      <c r="AM7" s="161"/>
      <c r="AN7" s="161"/>
      <c r="AO7" s="161"/>
      <c r="AP7" s="75"/>
      <c r="AQ7" s="75"/>
      <c r="AR7" s="75"/>
      <c r="AS7" s="75"/>
      <c r="AT7" s="75"/>
      <c r="AU7" s="75"/>
      <c r="AV7" s="75"/>
      <c r="AW7" s="75"/>
      <c r="AX7" s="75"/>
      <c r="AY7" s="126"/>
      <c r="AZ7" s="75"/>
      <c r="BA7" s="75"/>
      <c r="BB7" s="75"/>
      <c r="BC7" s="75"/>
      <c r="BD7" s="75"/>
      <c r="BE7" s="100">
        <v>1</v>
      </c>
      <c r="BF7" s="100">
        <v>0</v>
      </c>
      <c r="BG7" s="100">
        <v>0</v>
      </c>
      <c r="BH7" s="100">
        <v>1</v>
      </c>
      <c r="BI7" s="100">
        <v>0</v>
      </c>
      <c r="BJ7" s="100">
        <v>0</v>
      </c>
      <c r="BK7" s="101" t="s">
        <v>452</v>
      </c>
      <c r="BL7" s="101" t="s">
        <v>452</v>
      </c>
      <c r="BM7" s="101" t="s">
        <v>452</v>
      </c>
      <c r="BN7" s="101" t="s">
        <v>452</v>
      </c>
      <c r="BO7" s="103" t="s">
        <v>520</v>
      </c>
      <c r="BP7" s="112" t="s">
        <v>452</v>
      </c>
      <c r="BQ7" s="112" t="s">
        <v>452</v>
      </c>
      <c r="BR7" s="112" t="s">
        <v>452</v>
      </c>
      <c r="BS7" s="112" t="s">
        <v>452</v>
      </c>
      <c r="BT7" s="75"/>
      <c r="BU7" s="75"/>
      <c r="BV7" s="75"/>
      <c r="BW7" s="75"/>
      <c r="BX7" s="75"/>
      <c r="BY7" s="75"/>
      <c r="BZ7" s="75"/>
      <c r="CA7" s="75"/>
      <c r="CB7" s="75"/>
      <c r="CC7" s="75"/>
      <c r="CD7" s="75"/>
      <c r="CE7" s="77"/>
      <c r="CF7" s="106">
        <v>506845923.23999995</v>
      </c>
      <c r="CG7" s="75"/>
      <c r="CH7" s="75"/>
      <c r="CI7" s="75"/>
      <c r="CJ7" s="75"/>
      <c r="CK7" s="75"/>
      <c r="CL7" s="75"/>
      <c r="CM7" s="75"/>
      <c r="CN7" s="75"/>
      <c r="CO7" s="75"/>
      <c r="CP7" s="75"/>
      <c r="CQ7" s="75"/>
      <c r="CR7" s="75"/>
      <c r="CS7" s="75"/>
      <c r="CT7" s="75"/>
      <c r="CU7" s="75"/>
      <c r="CV7" s="75"/>
      <c r="CW7" s="75"/>
      <c r="DA7" s="95">
        <v>0.99950000000000006</v>
      </c>
      <c r="DB7" s="96">
        <v>1</v>
      </c>
      <c r="DC7" s="101" t="s">
        <v>544</v>
      </c>
      <c r="DD7" s="100">
        <v>0</v>
      </c>
      <c r="DE7" s="128">
        <v>100</v>
      </c>
      <c r="DF7" s="101" t="s">
        <v>452</v>
      </c>
      <c r="DG7" s="113">
        <v>1</v>
      </c>
      <c r="DH7" s="100">
        <v>0</v>
      </c>
      <c r="DI7" s="113">
        <v>51</v>
      </c>
      <c r="DJ7" s="101" t="s">
        <v>452</v>
      </c>
      <c r="DK7" s="113">
        <f t="shared" si="2"/>
        <v>100</v>
      </c>
      <c r="DL7" s="113">
        <v>0</v>
      </c>
      <c r="DM7" s="101" t="s">
        <v>452</v>
      </c>
      <c r="DN7" s="111">
        <v>0.78294124713814295</v>
      </c>
      <c r="DO7" s="111">
        <v>0.96929320346861814</v>
      </c>
      <c r="DP7" s="100">
        <v>0</v>
      </c>
      <c r="DQ7" s="100">
        <v>0</v>
      </c>
      <c r="DR7" s="101" t="s">
        <v>452</v>
      </c>
      <c r="DS7" s="101" t="s">
        <v>452</v>
      </c>
      <c r="DT7" s="101" t="s">
        <v>452</v>
      </c>
      <c r="DU7" s="101" t="s">
        <v>452</v>
      </c>
    </row>
    <row r="8" spans="1:125" s="64" customFormat="1" ht="48" customHeight="1">
      <c r="A8" s="99">
        <f t="shared" si="0"/>
        <v>45657</v>
      </c>
      <c r="B8" s="29" t="s">
        <v>484</v>
      </c>
      <c r="C8" s="29" t="s">
        <v>517</v>
      </c>
      <c r="D8" s="28" t="s">
        <v>518</v>
      </c>
      <c r="E8" s="100">
        <v>149576400</v>
      </c>
      <c r="F8" s="100">
        <v>0</v>
      </c>
      <c r="G8" s="100">
        <v>275782100</v>
      </c>
      <c r="H8" s="100">
        <v>293623970</v>
      </c>
      <c r="I8" s="100">
        <v>1438863532.5699999</v>
      </c>
      <c r="J8" s="100">
        <v>0</v>
      </c>
      <c r="K8" s="100">
        <f t="shared" si="1"/>
        <v>149576400</v>
      </c>
      <c r="L8" s="100">
        <v>288083895.09433967</v>
      </c>
      <c r="M8" s="100" t="s">
        <v>812</v>
      </c>
      <c r="N8" s="100">
        <v>0</v>
      </c>
      <c r="O8" s="285">
        <v>2770990</v>
      </c>
      <c r="P8" s="22" t="s">
        <v>587</v>
      </c>
      <c r="Q8" s="127">
        <v>2</v>
      </c>
      <c r="R8" s="127">
        <v>0</v>
      </c>
      <c r="S8" s="127"/>
      <c r="T8" s="74"/>
      <c r="U8" s="74"/>
      <c r="V8" s="75"/>
      <c r="W8" s="75"/>
      <c r="X8" s="75"/>
      <c r="Y8" s="75"/>
      <c r="AA8" s="161"/>
      <c r="AB8" s="161"/>
      <c r="AC8" s="161"/>
      <c r="AD8" s="161"/>
      <c r="AE8" s="161"/>
      <c r="AF8" s="161"/>
      <c r="AG8" s="161"/>
      <c r="AH8" s="161"/>
      <c r="AI8" s="161"/>
      <c r="AJ8" s="161"/>
      <c r="AK8" s="161"/>
      <c r="AL8" s="161"/>
      <c r="AM8" s="161"/>
      <c r="AN8" s="161"/>
      <c r="AO8" s="161"/>
      <c r="AP8" s="75"/>
      <c r="AQ8" s="75"/>
      <c r="AR8" s="75"/>
      <c r="AS8" s="75"/>
      <c r="AT8" s="78"/>
      <c r="AU8" s="75"/>
      <c r="AV8" s="75"/>
      <c r="AW8" s="75"/>
      <c r="AX8" s="75"/>
      <c r="AY8" s="126"/>
      <c r="AZ8" s="75"/>
      <c r="BA8" s="75"/>
      <c r="BB8" s="75"/>
      <c r="BC8" s="75"/>
      <c r="BD8" s="75"/>
      <c r="BE8" s="100">
        <v>0</v>
      </c>
      <c r="BF8" s="100">
        <v>0</v>
      </c>
      <c r="BG8" s="100">
        <v>1</v>
      </c>
      <c r="BH8" s="100">
        <v>0</v>
      </c>
      <c r="BI8" s="100">
        <v>0</v>
      </c>
      <c r="BJ8" s="100">
        <v>1</v>
      </c>
      <c r="BK8" s="101" t="s">
        <v>452</v>
      </c>
      <c r="BL8" s="101" t="s">
        <v>452</v>
      </c>
      <c r="BM8" s="101" t="s">
        <v>452</v>
      </c>
      <c r="BN8" s="101" t="s">
        <v>452</v>
      </c>
      <c r="BO8" s="103" t="s">
        <v>520</v>
      </c>
      <c r="BP8" s="112" t="s">
        <v>452</v>
      </c>
      <c r="BQ8" s="112">
        <v>0</v>
      </c>
      <c r="BR8" s="112" t="s">
        <v>452</v>
      </c>
      <c r="BS8" s="112" t="s">
        <v>452</v>
      </c>
      <c r="BT8" s="75"/>
      <c r="BU8" s="75"/>
      <c r="BV8" s="75"/>
      <c r="BW8" s="75"/>
      <c r="BX8" s="75"/>
      <c r="BY8" s="75"/>
      <c r="BZ8" s="75"/>
      <c r="CA8" s="75"/>
      <c r="CB8" s="75"/>
      <c r="CC8" s="75"/>
      <c r="CD8" s="75"/>
      <c r="CE8" s="77"/>
      <c r="CF8" s="106">
        <v>391054024.13</v>
      </c>
      <c r="CG8" s="75"/>
      <c r="CH8" s="75"/>
      <c r="CI8" s="75"/>
      <c r="CJ8" s="75"/>
      <c r="CK8" s="75"/>
      <c r="CL8" s="75"/>
      <c r="CM8" s="75"/>
      <c r="CN8" s="75"/>
      <c r="CO8" s="75"/>
      <c r="CP8" s="75"/>
      <c r="CQ8" s="75"/>
      <c r="CR8" s="75"/>
      <c r="CS8" s="75"/>
      <c r="CT8" s="75"/>
      <c r="CU8" s="75"/>
      <c r="CV8" s="75"/>
      <c r="CW8" s="75"/>
      <c r="DA8" s="95">
        <v>0.99950000000000006</v>
      </c>
      <c r="DB8" s="96">
        <v>1</v>
      </c>
      <c r="DC8" s="101" t="s">
        <v>544</v>
      </c>
      <c r="DD8" s="100">
        <v>0</v>
      </c>
      <c r="DE8" s="128">
        <v>51</v>
      </c>
      <c r="DF8" s="101" t="s">
        <v>452</v>
      </c>
      <c r="DG8" s="113">
        <v>1</v>
      </c>
      <c r="DH8" s="100">
        <v>0</v>
      </c>
      <c r="DI8" s="113">
        <v>45</v>
      </c>
      <c r="DJ8" s="101" t="s">
        <v>452</v>
      </c>
      <c r="DK8" s="113">
        <f t="shared" si="2"/>
        <v>51</v>
      </c>
      <c r="DL8" s="113">
        <v>0</v>
      </c>
      <c r="DM8" s="101" t="s">
        <v>452</v>
      </c>
      <c r="DN8" s="111">
        <v>0.4921353505673966</v>
      </c>
      <c r="DO8" s="111">
        <v>0.6742583326201349</v>
      </c>
      <c r="DP8" s="100">
        <v>0</v>
      </c>
      <c r="DQ8" s="100">
        <v>0</v>
      </c>
      <c r="DR8" s="101" t="s">
        <v>452</v>
      </c>
      <c r="DS8" s="101" t="s">
        <v>452</v>
      </c>
      <c r="DT8" s="101" t="s">
        <v>452</v>
      </c>
      <c r="DU8" s="101" t="s">
        <v>452</v>
      </c>
    </row>
    <row r="9" spans="1:125" s="64" customFormat="1" ht="48" customHeight="1">
      <c r="A9" s="99">
        <f t="shared" si="0"/>
        <v>45657</v>
      </c>
      <c r="B9" s="29" t="s">
        <v>484</v>
      </c>
      <c r="C9" s="29" t="s">
        <v>595</v>
      </c>
      <c r="D9" s="28" t="s">
        <v>518</v>
      </c>
      <c r="E9" s="100">
        <v>2871000</v>
      </c>
      <c r="F9" s="100">
        <v>0</v>
      </c>
      <c r="G9" s="100">
        <v>5293600</v>
      </c>
      <c r="H9" s="100">
        <v>12696304</v>
      </c>
      <c r="I9" s="100">
        <v>50557819.659999996</v>
      </c>
      <c r="J9" s="100">
        <v>0</v>
      </c>
      <c r="K9" s="100">
        <f t="shared" si="1"/>
        <v>2871000</v>
      </c>
      <c r="L9" s="100">
        <v>12188451.84</v>
      </c>
      <c r="M9" s="100" t="s">
        <v>812</v>
      </c>
      <c r="N9" s="100">
        <v>0</v>
      </c>
      <c r="O9" s="285">
        <v>150954</v>
      </c>
      <c r="P9" s="22" t="s">
        <v>587</v>
      </c>
      <c r="Q9" s="127">
        <v>5</v>
      </c>
      <c r="R9" s="127">
        <v>0</v>
      </c>
      <c r="S9" s="127">
        <v>0</v>
      </c>
      <c r="T9" s="74"/>
      <c r="U9" s="74"/>
      <c r="V9" s="75"/>
      <c r="W9" s="75"/>
      <c r="X9" s="75"/>
      <c r="Y9" s="75"/>
      <c r="AA9" s="161"/>
      <c r="AB9" s="161"/>
      <c r="AC9" s="161"/>
      <c r="AD9" s="161"/>
      <c r="AE9" s="161"/>
      <c r="AF9" s="161"/>
      <c r="AG9" s="161"/>
      <c r="AH9" s="161"/>
      <c r="AI9" s="161"/>
      <c r="AJ9" s="161"/>
      <c r="AK9" s="161"/>
      <c r="AL9" s="161"/>
      <c r="AM9" s="161"/>
      <c r="AN9" s="161"/>
      <c r="AO9" s="161"/>
      <c r="AP9" s="75"/>
      <c r="AQ9" s="75"/>
      <c r="AR9" s="75"/>
      <c r="AS9" s="75"/>
      <c r="AT9" s="78"/>
      <c r="AU9" s="75"/>
      <c r="AV9" s="75"/>
      <c r="AW9" s="75"/>
      <c r="AX9" s="75"/>
      <c r="AY9" s="126"/>
      <c r="AZ9" s="75"/>
      <c r="BA9" s="75"/>
      <c r="BB9" s="75"/>
      <c r="BC9" s="75"/>
      <c r="BD9" s="75"/>
      <c r="BE9" s="100">
        <v>0</v>
      </c>
      <c r="BF9" s="100">
        <v>0</v>
      </c>
      <c r="BG9" s="100">
        <v>1</v>
      </c>
      <c r="BH9" s="100">
        <v>0</v>
      </c>
      <c r="BI9" s="100">
        <v>0</v>
      </c>
      <c r="BJ9" s="100">
        <v>1</v>
      </c>
      <c r="BK9" s="101" t="s">
        <v>452</v>
      </c>
      <c r="BL9" s="101" t="s">
        <v>452</v>
      </c>
      <c r="BM9" s="101" t="s">
        <v>452</v>
      </c>
      <c r="BN9" s="101" t="s">
        <v>452</v>
      </c>
      <c r="BO9" s="103" t="s">
        <v>520</v>
      </c>
      <c r="BP9" s="112" t="s">
        <v>452</v>
      </c>
      <c r="BQ9" s="112">
        <v>0</v>
      </c>
      <c r="BR9" s="112" t="s">
        <v>452</v>
      </c>
      <c r="BS9" s="112" t="s">
        <v>452</v>
      </c>
      <c r="BT9" s="75"/>
      <c r="BU9" s="75"/>
      <c r="BV9" s="75"/>
      <c r="BW9" s="75"/>
      <c r="BX9" s="75"/>
      <c r="BY9" s="75"/>
      <c r="BZ9" s="75"/>
      <c r="CA9" s="75"/>
      <c r="CB9" s="75"/>
      <c r="CC9" s="75"/>
      <c r="CD9" s="75"/>
      <c r="CE9" s="77"/>
      <c r="CF9" s="106">
        <v>22496493.449999999</v>
      </c>
      <c r="CG9" s="75"/>
      <c r="CH9" s="75"/>
      <c r="CI9" s="75"/>
      <c r="CJ9" s="75"/>
      <c r="CK9" s="75"/>
      <c r="CL9" s="75"/>
      <c r="CM9" s="75"/>
      <c r="CN9" s="75"/>
      <c r="CO9" s="75"/>
      <c r="CP9" s="75"/>
      <c r="CQ9" s="75"/>
      <c r="CR9" s="75"/>
      <c r="CS9" s="75"/>
      <c r="CT9" s="75"/>
      <c r="CU9" s="75"/>
      <c r="CV9" s="75"/>
      <c r="CW9" s="75"/>
      <c r="DA9" s="95">
        <v>0.99950000000000006</v>
      </c>
      <c r="DB9" s="96">
        <v>1</v>
      </c>
      <c r="DC9" s="101" t="s">
        <v>544</v>
      </c>
      <c r="DD9" s="100" t="s">
        <v>491</v>
      </c>
      <c r="DE9" s="128">
        <v>23</v>
      </c>
      <c r="DF9" s="101" t="s">
        <v>452</v>
      </c>
      <c r="DG9" s="113">
        <v>0</v>
      </c>
      <c r="DH9" s="100">
        <v>0</v>
      </c>
      <c r="DI9" s="113">
        <v>23</v>
      </c>
      <c r="DJ9" s="101" t="s">
        <v>452</v>
      </c>
      <c r="DK9" s="113">
        <f t="shared" si="2"/>
        <v>23</v>
      </c>
      <c r="DL9" s="113">
        <v>0</v>
      </c>
      <c r="DM9" s="111">
        <v>0.21236920603035339</v>
      </c>
      <c r="DN9" s="113">
        <v>0</v>
      </c>
      <c r="DO9" s="113">
        <v>0</v>
      </c>
      <c r="DP9" s="100">
        <v>0</v>
      </c>
      <c r="DQ9" s="100">
        <v>0</v>
      </c>
      <c r="DR9" s="101" t="s">
        <v>452</v>
      </c>
      <c r="DS9" s="101" t="s">
        <v>452</v>
      </c>
      <c r="DT9" s="101" t="s">
        <v>452</v>
      </c>
      <c r="DU9" s="101" t="s">
        <v>452</v>
      </c>
    </row>
    <row r="10" spans="1:125" s="64" customFormat="1" ht="90">
      <c r="A10" s="99">
        <f t="shared" si="0"/>
        <v>45657</v>
      </c>
      <c r="B10" s="22" t="s">
        <v>469</v>
      </c>
      <c r="C10" s="29" t="s">
        <v>579</v>
      </c>
      <c r="D10" s="28" t="s">
        <v>518</v>
      </c>
      <c r="E10" s="75"/>
      <c r="G10" s="75"/>
      <c r="H10" s="75"/>
      <c r="I10" s="75"/>
      <c r="J10" s="75"/>
      <c r="K10" s="75"/>
      <c r="L10" s="75"/>
      <c r="M10" s="75"/>
      <c r="N10" s="75"/>
      <c r="O10" s="75"/>
      <c r="P10" s="75"/>
      <c r="Q10" s="75"/>
      <c r="R10" s="75"/>
      <c r="S10" s="75"/>
      <c r="T10" s="284" t="s">
        <v>820</v>
      </c>
      <c r="U10" s="284" t="s">
        <v>821</v>
      </c>
      <c r="V10" s="75"/>
      <c r="W10" s="75"/>
      <c r="X10" s="75"/>
      <c r="Y10" s="75"/>
      <c r="Z10" s="164" t="s">
        <v>520</v>
      </c>
      <c r="AA10" s="134" t="s">
        <v>519</v>
      </c>
      <c r="AB10" s="162">
        <v>41701</v>
      </c>
      <c r="AC10" s="163" t="s">
        <v>547</v>
      </c>
      <c r="AD10" s="162">
        <v>42800</v>
      </c>
      <c r="AE10" s="322">
        <v>0.995</v>
      </c>
      <c r="AF10" s="162">
        <v>41701</v>
      </c>
      <c r="AG10" s="22" t="s">
        <v>550</v>
      </c>
      <c r="AH10" s="162">
        <v>41701</v>
      </c>
      <c r="AI10" s="163" t="s">
        <v>818</v>
      </c>
      <c r="AJ10" s="162">
        <v>44774</v>
      </c>
      <c r="AK10" s="22">
        <v>2</v>
      </c>
      <c r="AL10" s="162">
        <v>41701</v>
      </c>
      <c r="AM10" s="164" t="s">
        <v>520</v>
      </c>
      <c r="AN10" s="22" t="s">
        <v>551</v>
      </c>
      <c r="AO10" s="162">
        <v>42800</v>
      </c>
      <c r="AP10" s="113">
        <v>3571</v>
      </c>
      <c r="AQ10" s="22" t="s">
        <v>454</v>
      </c>
      <c r="AR10" s="22" t="s">
        <v>472</v>
      </c>
      <c r="AS10" s="113">
        <v>5793204</v>
      </c>
      <c r="AT10" s="114">
        <v>0.99938358808010208</v>
      </c>
      <c r="AU10" s="113">
        <v>27526724</v>
      </c>
      <c r="AV10" s="113">
        <v>3663839.5981386271</v>
      </c>
      <c r="AW10" s="321">
        <v>1407545938.7779682</v>
      </c>
      <c r="AX10" s="321">
        <v>3514973268.7399898</v>
      </c>
      <c r="AY10" s="321">
        <v>1280246794.0999994</v>
      </c>
      <c r="AZ10" s="22" t="s">
        <v>485</v>
      </c>
      <c r="BA10" s="100" t="s">
        <v>813</v>
      </c>
      <c r="BB10" s="22" t="s">
        <v>452</v>
      </c>
      <c r="BC10" s="22" t="s">
        <v>452</v>
      </c>
      <c r="BD10" s="100">
        <v>0</v>
      </c>
      <c r="BO10" s="104"/>
      <c r="BP10" s="324">
        <v>0.89180689768100996</v>
      </c>
      <c r="BQ10" s="112" t="s">
        <v>452</v>
      </c>
      <c r="BR10" s="112" t="s">
        <v>452</v>
      </c>
      <c r="BS10" s="112" t="s">
        <v>452</v>
      </c>
      <c r="BT10" s="77"/>
      <c r="BU10" s="77"/>
      <c r="BV10" s="77"/>
      <c r="BW10" s="77"/>
      <c r="BX10" s="77"/>
      <c r="BY10" s="77"/>
      <c r="BZ10" s="77"/>
      <c r="CA10" s="75"/>
      <c r="CB10" s="75"/>
      <c r="CC10" s="75"/>
      <c r="CD10" s="75"/>
      <c r="CE10" s="106">
        <v>95109541399.360001</v>
      </c>
      <c r="CF10" s="75"/>
      <c r="CG10" s="75"/>
      <c r="CH10" s="75"/>
      <c r="CI10" s="75"/>
      <c r="CJ10" s="75"/>
      <c r="CK10" s="75"/>
      <c r="CL10" s="75"/>
      <c r="CM10" s="75"/>
      <c r="CN10" s="75"/>
      <c r="CO10" s="75"/>
      <c r="CP10" s="75"/>
      <c r="CQ10" s="75"/>
      <c r="CR10" s="75"/>
      <c r="CS10" s="75"/>
      <c r="CT10" s="75"/>
      <c r="CU10" s="75"/>
      <c r="CV10" s="75"/>
      <c r="CW10" s="75"/>
      <c r="CX10" s="317">
        <v>1</v>
      </c>
      <c r="CY10" s="100">
        <v>0</v>
      </c>
      <c r="CZ10" s="100">
        <v>0</v>
      </c>
      <c r="DA10" s="95">
        <v>0.99950000000000006</v>
      </c>
      <c r="DB10" s="96">
        <v>0.99990000000000001</v>
      </c>
      <c r="DD10" s="75"/>
      <c r="DE10" s="75"/>
      <c r="DF10" s="75"/>
      <c r="DG10" s="75"/>
      <c r="DH10" s="75"/>
      <c r="DI10" s="75"/>
      <c r="DJ10" s="75"/>
      <c r="DK10" s="75"/>
      <c r="DL10" s="75"/>
      <c r="DN10" s="75"/>
      <c r="DO10" s="75"/>
    </row>
    <row r="11" spans="1:125" ht="75">
      <c r="A11" s="99">
        <f t="shared" si="0"/>
        <v>45657</v>
      </c>
      <c r="B11" s="22" t="s">
        <v>469</v>
      </c>
      <c r="C11" s="29" t="s">
        <v>513</v>
      </c>
      <c r="E11" s="73"/>
      <c r="G11" s="73"/>
      <c r="H11" s="73"/>
      <c r="I11" s="73"/>
      <c r="J11" s="73"/>
      <c r="K11" s="73"/>
      <c r="L11" s="73"/>
      <c r="M11" s="73"/>
      <c r="N11" s="73"/>
      <c r="O11" s="73"/>
      <c r="P11" s="73"/>
      <c r="Q11" s="73"/>
      <c r="R11" s="73"/>
      <c r="S11" s="73">
        <v>0</v>
      </c>
      <c r="T11" s="284" t="s">
        <v>820</v>
      </c>
      <c r="U11" s="284" t="s">
        <v>821</v>
      </c>
      <c r="V11" s="76"/>
      <c r="W11" s="73"/>
      <c r="X11" s="73"/>
      <c r="Y11" s="73"/>
      <c r="Z11" s="164" t="s">
        <v>520</v>
      </c>
      <c r="AA11" s="134" t="s">
        <v>519</v>
      </c>
      <c r="AB11" s="162">
        <v>41519</v>
      </c>
      <c r="AC11" s="163" t="s">
        <v>548</v>
      </c>
      <c r="AD11" s="162">
        <v>41519</v>
      </c>
      <c r="AE11" s="322">
        <v>0.995</v>
      </c>
      <c r="AF11" s="162">
        <v>41519</v>
      </c>
      <c r="AG11" s="22" t="s">
        <v>550</v>
      </c>
      <c r="AH11" s="162">
        <v>41519</v>
      </c>
      <c r="AI11" s="163" t="s">
        <v>818</v>
      </c>
      <c r="AJ11" s="162">
        <v>44774</v>
      </c>
      <c r="AK11" s="22">
        <v>2</v>
      </c>
      <c r="AL11" s="162">
        <v>41519</v>
      </c>
      <c r="AM11" s="164" t="s">
        <v>520</v>
      </c>
      <c r="AN11" s="22" t="s">
        <v>551</v>
      </c>
      <c r="AO11" s="162">
        <v>41519</v>
      </c>
      <c r="AP11" s="22" t="s">
        <v>452</v>
      </c>
      <c r="AQ11" s="22" t="s">
        <v>452</v>
      </c>
      <c r="AR11" s="22" t="s">
        <v>452</v>
      </c>
      <c r="AS11" s="22" t="s">
        <v>452</v>
      </c>
      <c r="AT11" s="22" t="s">
        <v>452</v>
      </c>
      <c r="AU11" s="22" t="s">
        <v>452</v>
      </c>
      <c r="AV11" s="22" t="s">
        <v>452</v>
      </c>
      <c r="AW11" s="321">
        <v>0</v>
      </c>
      <c r="AX11" s="321">
        <v>0</v>
      </c>
      <c r="AY11" s="321">
        <v>0</v>
      </c>
      <c r="AZ11" s="22" t="s">
        <v>485</v>
      </c>
      <c r="BA11" s="100" t="s">
        <v>813</v>
      </c>
      <c r="BB11" s="22" t="s">
        <v>452</v>
      </c>
      <c r="BC11" s="22" t="s">
        <v>452</v>
      </c>
      <c r="BD11" s="100">
        <v>0</v>
      </c>
      <c r="BP11" s="112" t="s">
        <v>452</v>
      </c>
      <c r="BQ11" s="112" t="s">
        <v>452</v>
      </c>
      <c r="BR11" s="112" t="s">
        <v>452</v>
      </c>
      <c r="BS11" s="112" t="s">
        <v>452</v>
      </c>
      <c r="BT11" s="73"/>
      <c r="BU11" s="73"/>
      <c r="BV11" s="73"/>
      <c r="BW11" s="73"/>
      <c r="BX11" s="73"/>
      <c r="BY11" s="73"/>
      <c r="BZ11" s="73"/>
      <c r="CA11" s="73"/>
      <c r="CB11" s="73"/>
      <c r="CC11" s="73"/>
      <c r="CD11" s="73"/>
      <c r="CE11" s="106">
        <v>877010.08</v>
      </c>
      <c r="CF11" s="73"/>
      <c r="CG11" s="73"/>
      <c r="CH11" s="73"/>
      <c r="CI11" s="73"/>
      <c r="CJ11" s="73"/>
      <c r="CK11" s="73"/>
      <c r="CL11" s="73"/>
      <c r="CM11" s="73"/>
      <c r="CN11" s="73"/>
      <c r="CO11" s="73"/>
      <c r="CP11" s="73"/>
      <c r="CQ11" s="73"/>
      <c r="CR11" s="73"/>
      <c r="CS11" s="73"/>
      <c r="CT11" s="73"/>
      <c r="CU11" s="73"/>
      <c r="CV11" s="73"/>
      <c r="CW11" s="73"/>
      <c r="CX11" s="317">
        <v>1</v>
      </c>
      <c r="CY11" s="100">
        <v>0</v>
      </c>
      <c r="CZ11" s="100">
        <v>0</v>
      </c>
      <c r="DA11" s="95">
        <v>0.99950000000000006</v>
      </c>
      <c r="DB11" s="96">
        <v>1</v>
      </c>
      <c r="DD11" s="73"/>
      <c r="DE11" s="73"/>
      <c r="DF11" s="73"/>
      <c r="DG11" s="73"/>
      <c r="DH11" s="73"/>
      <c r="DI11" s="73"/>
      <c r="DJ11" s="73"/>
      <c r="DK11" s="73"/>
      <c r="DL11" s="73"/>
      <c r="DN11" s="73"/>
      <c r="DO11" s="73"/>
    </row>
    <row r="12" spans="1:125" ht="75">
      <c r="A12" s="99">
        <f t="shared" si="0"/>
        <v>45657</v>
      </c>
      <c r="B12" s="22" t="s">
        <v>469</v>
      </c>
      <c r="C12" s="29" t="s">
        <v>514</v>
      </c>
      <c r="E12" s="73"/>
      <c r="G12" s="73"/>
      <c r="H12" s="73"/>
      <c r="I12" s="73"/>
      <c r="J12" s="73"/>
      <c r="K12" s="73"/>
      <c r="L12" s="73"/>
      <c r="M12" s="73"/>
      <c r="N12" s="73"/>
      <c r="O12" s="73"/>
      <c r="P12" s="73"/>
      <c r="Q12" s="73"/>
      <c r="R12" s="73"/>
      <c r="S12" s="73"/>
      <c r="T12" s="284" t="s">
        <v>820</v>
      </c>
      <c r="U12" s="284" t="s">
        <v>821</v>
      </c>
      <c r="V12" s="76"/>
      <c r="W12" s="73"/>
      <c r="X12" s="73"/>
      <c r="Y12" s="73"/>
      <c r="Z12" s="164" t="s">
        <v>520</v>
      </c>
      <c r="AA12" s="134" t="s">
        <v>519</v>
      </c>
      <c r="AB12" s="162">
        <v>42657</v>
      </c>
      <c r="AC12" s="163" t="s">
        <v>548</v>
      </c>
      <c r="AD12" s="162">
        <v>42657</v>
      </c>
      <c r="AE12" s="322">
        <v>0.995</v>
      </c>
      <c r="AF12" s="162">
        <v>42657</v>
      </c>
      <c r="AG12" s="22" t="s">
        <v>550</v>
      </c>
      <c r="AH12" s="162">
        <v>42657</v>
      </c>
      <c r="AI12" s="163" t="s">
        <v>818</v>
      </c>
      <c r="AJ12" s="162">
        <v>44774</v>
      </c>
      <c r="AK12" s="22">
        <v>2</v>
      </c>
      <c r="AL12" s="162">
        <v>42657</v>
      </c>
      <c r="AM12" s="164" t="s">
        <v>520</v>
      </c>
      <c r="AN12" s="22" t="s">
        <v>551</v>
      </c>
      <c r="AO12" s="162">
        <v>42657</v>
      </c>
      <c r="AP12" s="22" t="s">
        <v>452</v>
      </c>
      <c r="AQ12" s="22" t="s">
        <v>452</v>
      </c>
      <c r="AR12" s="22" t="s">
        <v>452</v>
      </c>
      <c r="AS12" s="22" t="s">
        <v>452</v>
      </c>
      <c r="AT12" s="22" t="s">
        <v>452</v>
      </c>
      <c r="AU12" s="22" t="s">
        <v>452</v>
      </c>
      <c r="AV12" s="22" t="s">
        <v>452</v>
      </c>
      <c r="AW12" s="321">
        <v>0</v>
      </c>
      <c r="AX12" s="321">
        <v>0</v>
      </c>
      <c r="AY12" s="321">
        <v>0</v>
      </c>
      <c r="AZ12" s="22" t="s">
        <v>485</v>
      </c>
      <c r="BA12" s="100" t="s">
        <v>813</v>
      </c>
      <c r="BB12" s="22" t="s">
        <v>452</v>
      </c>
      <c r="BC12" s="22" t="s">
        <v>452</v>
      </c>
      <c r="BD12" s="100">
        <v>0</v>
      </c>
      <c r="BP12" s="112" t="s">
        <v>452</v>
      </c>
      <c r="BQ12" s="112" t="s">
        <v>452</v>
      </c>
      <c r="BR12" s="112" t="s">
        <v>452</v>
      </c>
      <c r="BS12" s="112" t="s">
        <v>452</v>
      </c>
      <c r="BT12" s="73"/>
      <c r="BU12" s="73"/>
      <c r="BV12" s="73"/>
      <c r="BW12" s="73"/>
      <c r="BX12" s="73"/>
      <c r="BY12" s="73"/>
      <c r="BZ12" s="73"/>
      <c r="CA12" s="73"/>
      <c r="CB12" s="73"/>
      <c r="CC12" s="73"/>
      <c r="CD12" s="73"/>
      <c r="CE12" s="106">
        <v>4053979.68</v>
      </c>
      <c r="CF12" s="73"/>
      <c r="CG12" s="73"/>
      <c r="CH12" s="73"/>
      <c r="CI12" s="73"/>
      <c r="CJ12" s="73"/>
      <c r="CK12" s="73"/>
      <c r="CL12" s="73"/>
      <c r="CM12" s="73"/>
      <c r="CN12" s="73"/>
      <c r="CO12" s="73"/>
      <c r="CP12" s="73"/>
      <c r="CQ12" s="73"/>
      <c r="CR12" s="73"/>
      <c r="CS12" s="73"/>
      <c r="CT12" s="73"/>
      <c r="CU12" s="73"/>
      <c r="CV12" s="73"/>
      <c r="CW12" s="73"/>
      <c r="CX12" s="317">
        <v>1</v>
      </c>
      <c r="CY12" s="100">
        <v>0</v>
      </c>
      <c r="CZ12" s="100">
        <v>0</v>
      </c>
      <c r="DA12" s="95">
        <v>0.99950000000000006</v>
      </c>
      <c r="DB12" s="96">
        <v>1</v>
      </c>
      <c r="DD12" s="73"/>
      <c r="DE12" s="73"/>
      <c r="DF12" s="73"/>
      <c r="DG12" s="73"/>
      <c r="DH12" s="73"/>
      <c r="DI12" s="73"/>
      <c r="DJ12" s="73"/>
      <c r="DK12" s="73"/>
      <c r="DL12" s="73"/>
      <c r="DN12" s="73"/>
      <c r="DO12" s="73"/>
    </row>
    <row r="13" spans="1:125" ht="90">
      <c r="A13" s="99">
        <f t="shared" si="0"/>
        <v>45657</v>
      </c>
      <c r="B13" s="22" t="s">
        <v>469</v>
      </c>
      <c r="C13" s="29" t="s">
        <v>515</v>
      </c>
      <c r="E13" s="73"/>
      <c r="G13" s="73"/>
      <c r="H13" s="73"/>
      <c r="I13" s="73"/>
      <c r="J13" s="73"/>
      <c r="K13" s="73"/>
      <c r="L13" s="73"/>
      <c r="M13" s="73"/>
      <c r="N13" s="73"/>
      <c r="O13" s="73"/>
      <c r="P13" s="73"/>
      <c r="Q13" s="73"/>
      <c r="R13" s="73"/>
      <c r="S13" s="73"/>
      <c r="T13" s="284" t="s">
        <v>820</v>
      </c>
      <c r="U13" s="284" t="s">
        <v>821</v>
      </c>
      <c r="V13" s="76"/>
      <c r="W13" s="73"/>
      <c r="X13" s="73"/>
      <c r="Y13" s="73"/>
      <c r="Z13" s="164" t="s">
        <v>520</v>
      </c>
      <c r="AA13" s="134" t="s">
        <v>519</v>
      </c>
      <c r="AB13" s="162">
        <v>42905</v>
      </c>
      <c r="AC13" s="163" t="s">
        <v>547</v>
      </c>
      <c r="AD13" s="162">
        <v>42905</v>
      </c>
      <c r="AE13" s="322">
        <v>0.995</v>
      </c>
      <c r="AF13" s="162">
        <v>42905</v>
      </c>
      <c r="AG13" s="22" t="s">
        <v>550</v>
      </c>
      <c r="AH13" s="162">
        <v>42905</v>
      </c>
      <c r="AI13" s="163" t="s">
        <v>818</v>
      </c>
      <c r="AJ13" s="162">
        <v>44774</v>
      </c>
      <c r="AK13" s="22">
        <v>2</v>
      </c>
      <c r="AL13" s="162">
        <v>42905</v>
      </c>
      <c r="AM13" s="164" t="s">
        <v>520</v>
      </c>
      <c r="AN13" s="22" t="s">
        <v>551</v>
      </c>
      <c r="AO13" s="162">
        <v>42905</v>
      </c>
      <c r="AP13" s="22">
        <v>309</v>
      </c>
      <c r="AQ13" s="22" t="s">
        <v>454</v>
      </c>
      <c r="AR13" s="22" t="s">
        <v>472</v>
      </c>
      <c r="AS13" s="22">
        <v>19891</v>
      </c>
      <c r="AT13" s="312">
        <v>0.98446533608164499</v>
      </c>
      <c r="AU13" s="22">
        <v>127772642</v>
      </c>
      <c r="AV13" s="113">
        <v>4752910.5062499996</v>
      </c>
      <c r="AW13" s="321">
        <v>0</v>
      </c>
      <c r="AX13" s="321">
        <v>0</v>
      </c>
      <c r="AY13" s="321">
        <v>112034717.38596492</v>
      </c>
      <c r="AZ13" s="22" t="s">
        <v>485</v>
      </c>
      <c r="BA13" s="100" t="s">
        <v>813</v>
      </c>
      <c r="BB13" s="22" t="s">
        <v>452</v>
      </c>
      <c r="BC13" s="22" t="s">
        <v>452</v>
      </c>
      <c r="BD13" s="100">
        <v>20</v>
      </c>
      <c r="BP13" s="112" t="s">
        <v>452</v>
      </c>
      <c r="BQ13" s="324">
        <v>0.92342398386729363</v>
      </c>
      <c r="BR13" s="112" t="s">
        <v>452</v>
      </c>
      <c r="BS13" s="112" t="s">
        <v>452</v>
      </c>
      <c r="BT13" s="73"/>
      <c r="BU13" s="73"/>
      <c r="BV13" s="73"/>
      <c r="BW13" s="73"/>
      <c r="BX13" s="73"/>
      <c r="BY13" s="73"/>
      <c r="BZ13" s="73"/>
      <c r="CA13" s="73"/>
      <c r="CB13" s="73"/>
      <c r="CC13" s="73"/>
      <c r="CD13" s="73"/>
      <c r="CE13" s="106">
        <v>3538187676.4299998</v>
      </c>
      <c r="CF13" s="73"/>
      <c r="CG13" s="73"/>
      <c r="CH13" s="73"/>
      <c r="CI13" s="73"/>
      <c r="CJ13" s="73"/>
      <c r="CK13" s="73"/>
      <c r="CL13" s="73"/>
      <c r="CM13" s="73"/>
      <c r="CN13" s="73"/>
      <c r="CO13" s="73"/>
      <c r="CP13" s="73"/>
      <c r="CQ13" s="73"/>
      <c r="CR13" s="73"/>
      <c r="CS13" s="73"/>
      <c r="CT13" s="73"/>
      <c r="CU13" s="73"/>
      <c r="CV13" s="73"/>
      <c r="CW13" s="73"/>
      <c r="CX13" s="317">
        <v>1</v>
      </c>
      <c r="CY13" s="100">
        <v>0</v>
      </c>
      <c r="CZ13" s="100">
        <v>0</v>
      </c>
      <c r="DA13" s="95">
        <v>0.99950000000000006</v>
      </c>
      <c r="DB13" s="96">
        <v>1</v>
      </c>
      <c r="DD13" s="73"/>
      <c r="DE13" s="73"/>
      <c r="DF13" s="73"/>
      <c r="DG13" s="73"/>
      <c r="DH13" s="73"/>
      <c r="DI13" s="73"/>
      <c r="DJ13" s="73"/>
      <c r="DK13" s="73"/>
      <c r="DL13" s="73"/>
      <c r="DN13" s="73"/>
      <c r="DO13" s="73"/>
    </row>
    <row r="14" spans="1:125" ht="105">
      <c r="A14" s="99">
        <f t="shared" si="0"/>
        <v>45657</v>
      </c>
      <c r="B14" s="22" t="s">
        <v>469</v>
      </c>
      <c r="C14" s="29" t="s">
        <v>516</v>
      </c>
      <c r="E14" s="73"/>
      <c r="G14" s="73"/>
      <c r="H14" s="73"/>
      <c r="I14" s="73"/>
      <c r="J14" s="73"/>
      <c r="K14" s="73"/>
      <c r="L14" s="73"/>
      <c r="M14" s="73"/>
      <c r="N14" s="73"/>
      <c r="O14" s="73"/>
      <c r="P14" s="73"/>
      <c r="Q14" s="73"/>
      <c r="R14" s="73"/>
      <c r="S14" s="73"/>
      <c r="T14" s="284" t="s">
        <v>820</v>
      </c>
      <c r="U14" s="284" t="s">
        <v>821</v>
      </c>
      <c r="V14" s="76"/>
      <c r="W14" s="73"/>
      <c r="X14" s="73"/>
      <c r="Y14" s="73"/>
      <c r="Z14" s="164" t="s">
        <v>520</v>
      </c>
      <c r="AA14" s="134" t="s">
        <v>519</v>
      </c>
      <c r="AB14" s="162">
        <v>43283</v>
      </c>
      <c r="AC14" s="163" t="s">
        <v>549</v>
      </c>
      <c r="AD14" s="162">
        <v>43283</v>
      </c>
      <c r="AE14" s="322">
        <v>0.995</v>
      </c>
      <c r="AF14" s="162">
        <v>43283</v>
      </c>
      <c r="AG14" s="22" t="s">
        <v>550</v>
      </c>
      <c r="AH14" s="162">
        <v>43283</v>
      </c>
      <c r="AI14" s="163" t="s">
        <v>818</v>
      </c>
      <c r="AJ14" s="162">
        <v>44774</v>
      </c>
      <c r="AK14" s="22">
        <v>2</v>
      </c>
      <c r="AL14" s="162">
        <v>43283</v>
      </c>
      <c r="AM14" s="164" t="s">
        <v>520</v>
      </c>
      <c r="AN14" s="22" t="s">
        <v>551</v>
      </c>
      <c r="AO14" s="162">
        <v>43283</v>
      </c>
      <c r="AP14" s="22">
        <v>439</v>
      </c>
      <c r="AQ14" s="22" t="s">
        <v>454</v>
      </c>
      <c r="AR14" s="22" t="s">
        <v>472</v>
      </c>
      <c r="AS14" s="22">
        <v>13339</v>
      </c>
      <c r="AT14" s="22">
        <v>0.96708898718044833</v>
      </c>
      <c r="AU14" s="113">
        <v>9098927263.1630497</v>
      </c>
      <c r="AV14" s="113">
        <v>336956250.85069472</v>
      </c>
      <c r="AW14" s="321">
        <v>0</v>
      </c>
      <c r="AX14" s="321">
        <v>0</v>
      </c>
      <c r="AY14" s="321">
        <v>579166938.08333337</v>
      </c>
      <c r="AZ14" s="22" t="s">
        <v>485</v>
      </c>
      <c r="BA14" s="100" t="s">
        <v>813</v>
      </c>
      <c r="BB14" s="22" t="s">
        <v>452</v>
      </c>
      <c r="BC14" s="22" t="s">
        <v>452</v>
      </c>
      <c r="BD14" s="100">
        <v>0</v>
      </c>
      <c r="BP14" s="112" t="s">
        <v>452</v>
      </c>
      <c r="BQ14" s="324">
        <v>0.4825986430085199</v>
      </c>
      <c r="BR14" s="112" t="s">
        <v>452</v>
      </c>
      <c r="BS14" s="112" t="s">
        <v>452</v>
      </c>
      <c r="BT14" s="73"/>
      <c r="BU14" s="73"/>
      <c r="BV14" s="73"/>
      <c r="BW14" s="73"/>
      <c r="BX14" s="73"/>
      <c r="BY14" s="73"/>
      <c r="BZ14" s="73"/>
      <c r="CA14" s="73"/>
      <c r="CB14" s="73"/>
      <c r="CC14" s="73"/>
      <c r="CD14" s="73"/>
      <c r="CE14" s="106">
        <v>3737725528.3000002</v>
      </c>
      <c r="CF14" s="73"/>
      <c r="CG14" s="73"/>
      <c r="CH14" s="73"/>
      <c r="CI14" s="73"/>
      <c r="CJ14" s="73"/>
      <c r="CK14" s="73"/>
      <c r="CL14" s="73"/>
      <c r="CM14" s="73"/>
      <c r="CN14" s="73"/>
      <c r="CO14" s="73"/>
      <c r="CP14" s="73"/>
      <c r="CQ14" s="73"/>
      <c r="CR14" s="73"/>
      <c r="CS14" s="73"/>
      <c r="CT14" s="73"/>
      <c r="CU14" s="73"/>
      <c r="CV14" s="73"/>
      <c r="CW14" s="73"/>
      <c r="CX14" s="317">
        <v>1</v>
      </c>
      <c r="CY14" s="100">
        <v>0</v>
      </c>
      <c r="CZ14" s="100">
        <v>0</v>
      </c>
      <c r="DA14" s="95">
        <v>0.99950000000000006</v>
      </c>
      <c r="DB14" s="96">
        <v>1</v>
      </c>
      <c r="DD14" s="73"/>
      <c r="DE14" s="73"/>
      <c r="DF14" s="73"/>
      <c r="DG14" s="73"/>
      <c r="DH14" s="73"/>
      <c r="DI14" s="73"/>
      <c r="DJ14" s="73"/>
      <c r="DK14" s="73"/>
      <c r="DL14" s="73"/>
      <c r="DN14" s="73"/>
      <c r="DO14" s="73"/>
    </row>
    <row r="15" spans="1:125" ht="75">
      <c r="A15" s="99">
        <f t="shared" si="0"/>
        <v>45657</v>
      </c>
      <c r="B15" s="22" t="s">
        <v>469</v>
      </c>
      <c r="C15" s="29" t="s">
        <v>517</v>
      </c>
      <c r="E15" s="73"/>
      <c r="G15" s="73"/>
      <c r="H15" s="73"/>
      <c r="I15" s="73"/>
      <c r="J15" s="73"/>
      <c r="K15" s="73"/>
      <c r="L15" s="73"/>
      <c r="M15" s="73"/>
      <c r="N15" s="73"/>
      <c r="O15" s="73"/>
      <c r="P15" s="73"/>
      <c r="Q15" s="73"/>
      <c r="R15" s="73"/>
      <c r="S15" s="73"/>
      <c r="T15" s="284" t="s">
        <v>820</v>
      </c>
      <c r="U15" s="284" t="s">
        <v>821</v>
      </c>
      <c r="V15" s="76"/>
      <c r="W15" s="73"/>
      <c r="X15" s="73"/>
      <c r="Y15" s="73"/>
      <c r="Z15" s="164" t="s">
        <v>520</v>
      </c>
      <c r="AA15" s="134" t="s">
        <v>519</v>
      </c>
      <c r="AB15" s="162">
        <v>43374</v>
      </c>
      <c r="AC15" s="163" t="s">
        <v>548</v>
      </c>
      <c r="AD15" s="162">
        <v>43374</v>
      </c>
      <c r="AE15" s="322">
        <v>0.99</v>
      </c>
      <c r="AF15" s="162">
        <v>43374</v>
      </c>
      <c r="AG15" s="22" t="s">
        <v>603</v>
      </c>
      <c r="AH15" s="162">
        <v>43617</v>
      </c>
      <c r="AI15" s="163" t="s">
        <v>818</v>
      </c>
      <c r="AJ15" s="162">
        <v>44774</v>
      </c>
      <c r="AK15" s="22">
        <v>2</v>
      </c>
      <c r="AL15" s="162">
        <v>43374</v>
      </c>
      <c r="AM15" s="164" t="s">
        <v>520</v>
      </c>
      <c r="AN15" s="22" t="s">
        <v>551</v>
      </c>
      <c r="AO15" s="162">
        <v>43374</v>
      </c>
      <c r="AP15" s="22">
        <v>0</v>
      </c>
      <c r="AQ15" s="22" t="s">
        <v>454</v>
      </c>
      <c r="AR15" s="22" t="s">
        <v>472</v>
      </c>
      <c r="AS15" s="22">
        <v>5918</v>
      </c>
      <c r="AT15" s="22">
        <v>1</v>
      </c>
      <c r="AU15" s="22">
        <v>81117</v>
      </c>
      <c r="AV15" s="113">
        <v>81117</v>
      </c>
      <c r="AW15" s="321">
        <v>60615990.205538467</v>
      </c>
      <c r="AX15" s="321">
        <v>178334429.41999999</v>
      </c>
      <c r="AY15" s="321">
        <v>151095680.12571427</v>
      </c>
      <c r="AZ15" s="22" t="s">
        <v>485</v>
      </c>
      <c r="BA15" s="100" t="s">
        <v>813</v>
      </c>
      <c r="BB15" s="22" t="s">
        <v>452</v>
      </c>
      <c r="BC15" s="22" t="s">
        <v>452</v>
      </c>
      <c r="BD15" s="100">
        <v>0</v>
      </c>
      <c r="BP15" s="112" t="s">
        <v>452</v>
      </c>
      <c r="BQ15" s="112" t="s">
        <v>452</v>
      </c>
      <c r="BR15" s="112" t="s">
        <v>452</v>
      </c>
      <c r="BS15" s="112" t="s">
        <v>452</v>
      </c>
      <c r="BT15" s="73"/>
      <c r="BU15" s="73"/>
      <c r="BV15" s="73"/>
      <c r="BW15" s="73"/>
      <c r="BX15" s="73"/>
      <c r="BY15" s="73"/>
      <c r="BZ15" s="73"/>
      <c r="CA15" s="73"/>
      <c r="CB15" s="73"/>
      <c r="CC15" s="73"/>
      <c r="CD15" s="73"/>
      <c r="CE15" s="106">
        <v>7186602481.2799997</v>
      </c>
      <c r="CF15" s="73"/>
      <c r="CG15" s="73"/>
      <c r="CH15" s="73"/>
      <c r="CI15" s="73"/>
      <c r="CJ15" s="73"/>
      <c r="CK15" s="73"/>
      <c r="CL15" s="73"/>
      <c r="CM15" s="73"/>
      <c r="CN15" s="73"/>
      <c r="CO15" s="73"/>
      <c r="CP15" s="73"/>
      <c r="CQ15" s="73"/>
      <c r="CR15" s="73"/>
      <c r="CS15" s="73"/>
      <c r="CT15" s="73"/>
      <c r="CU15" s="73"/>
      <c r="CV15" s="73"/>
      <c r="CW15" s="73"/>
      <c r="CX15" s="317">
        <v>1</v>
      </c>
      <c r="CY15" s="100">
        <v>0</v>
      </c>
      <c r="CZ15" s="100">
        <v>0</v>
      </c>
      <c r="DA15" s="95">
        <v>0.99950000000000006</v>
      </c>
      <c r="DB15" s="334">
        <v>0.99985000000000002</v>
      </c>
      <c r="DD15" s="73"/>
      <c r="DE15" s="73"/>
      <c r="DF15" s="73"/>
      <c r="DG15" s="73"/>
      <c r="DH15" s="73"/>
      <c r="DI15" s="73"/>
      <c r="DJ15" s="73"/>
      <c r="DK15" s="73"/>
      <c r="DL15" s="73"/>
      <c r="DN15" s="73"/>
      <c r="DO15" s="73"/>
    </row>
    <row r="16" spans="1:125" ht="105">
      <c r="A16" s="99">
        <f t="shared" si="0"/>
        <v>45657</v>
      </c>
      <c r="B16" s="22" t="s">
        <v>469</v>
      </c>
      <c r="C16" s="29" t="s">
        <v>595</v>
      </c>
      <c r="E16" s="73"/>
      <c r="G16" s="73"/>
      <c r="H16" s="73"/>
      <c r="I16" s="73"/>
      <c r="J16" s="73"/>
      <c r="K16" s="73"/>
      <c r="L16" s="73"/>
      <c r="M16" s="73"/>
      <c r="N16" s="73"/>
      <c r="O16" s="73"/>
      <c r="P16" s="73"/>
      <c r="Q16" s="73"/>
      <c r="R16" s="73"/>
      <c r="S16" s="73"/>
      <c r="T16" s="284" t="s">
        <v>820</v>
      </c>
      <c r="U16" s="284" t="s">
        <v>821</v>
      </c>
      <c r="V16" s="73"/>
      <c r="W16" s="73"/>
      <c r="X16" s="73"/>
      <c r="Y16" s="73"/>
      <c r="Z16" s="164" t="s">
        <v>520</v>
      </c>
      <c r="AA16" s="65" t="s">
        <v>519</v>
      </c>
      <c r="AB16" s="162">
        <v>43818</v>
      </c>
      <c r="AC16" s="163" t="s">
        <v>549</v>
      </c>
      <c r="AD16" s="162">
        <v>43818</v>
      </c>
      <c r="AE16" s="323">
        <v>0.995</v>
      </c>
      <c r="AF16" s="162">
        <v>43818</v>
      </c>
      <c r="AG16" s="65" t="s">
        <v>600</v>
      </c>
      <c r="AH16" s="162">
        <v>43818</v>
      </c>
      <c r="AI16" s="163" t="s">
        <v>818</v>
      </c>
      <c r="AJ16" s="162">
        <v>44774</v>
      </c>
      <c r="AK16" s="22">
        <v>5</v>
      </c>
      <c r="AL16" s="162">
        <v>43818</v>
      </c>
      <c r="AM16" s="164" t="s">
        <v>520</v>
      </c>
      <c r="AN16" s="65" t="s">
        <v>551</v>
      </c>
      <c r="AO16" s="162">
        <v>43818</v>
      </c>
      <c r="AP16" s="22">
        <v>16</v>
      </c>
      <c r="AQ16" s="22" t="s">
        <v>454</v>
      </c>
      <c r="AR16" s="22" t="s">
        <v>472</v>
      </c>
      <c r="AS16" s="113">
        <v>3622</v>
      </c>
      <c r="AT16" s="114">
        <v>0.9955825510767532</v>
      </c>
      <c r="AU16" s="113">
        <v>7126932</v>
      </c>
      <c r="AV16" s="113">
        <v>2308347.4285714286</v>
      </c>
      <c r="AW16" s="321">
        <v>14997757.041999999</v>
      </c>
      <c r="AX16" s="321">
        <v>62277376.25</v>
      </c>
      <c r="AY16" s="321">
        <v>13692542.495000001</v>
      </c>
      <c r="AZ16" s="22" t="s">
        <v>485</v>
      </c>
      <c r="BA16" s="100" t="s">
        <v>813</v>
      </c>
      <c r="BB16" s="22" t="s">
        <v>452</v>
      </c>
      <c r="BC16" s="22" t="s">
        <v>452</v>
      </c>
      <c r="BD16" s="100">
        <v>0</v>
      </c>
      <c r="BP16" s="112" t="s">
        <v>452</v>
      </c>
      <c r="BQ16" s="112" t="s">
        <v>452</v>
      </c>
      <c r="BR16" s="112" t="s">
        <v>452</v>
      </c>
      <c r="BS16" s="112" t="s">
        <v>452</v>
      </c>
      <c r="BT16" s="73"/>
      <c r="BU16" s="73"/>
      <c r="BV16" s="73"/>
      <c r="BW16" s="73"/>
      <c r="BX16" s="73"/>
      <c r="BY16" s="73"/>
      <c r="BZ16" s="73"/>
      <c r="CA16" s="73"/>
      <c r="CB16" s="73"/>
      <c r="CC16" s="73"/>
      <c r="CD16" s="73"/>
      <c r="CE16" s="106">
        <v>1506916084.3599999</v>
      </c>
      <c r="CF16" s="73"/>
      <c r="CG16" s="73"/>
      <c r="CH16" s="73"/>
      <c r="CI16" s="73"/>
      <c r="CJ16" s="73"/>
      <c r="CK16" s="73"/>
      <c r="CL16" s="73"/>
      <c r="CM16" s="73"/>
      <c r="CN16" s="73"/>
      <c r="CO16" s="73"/>
      <c r="CP16" s="73"/>
      <c r="CQ16" s="73"/>
      <c r="CR16" s="73"/>
      <c r="CS16" s="73"/>
      <c r="CT16" s="73"/>
      <c r="CU16" s="73"/>
      <c r="CV16" s="73"/>
      <c r="CW16" s="73"/>
      <c r="CX16" s="317">
        <v>1</v>
      </c>
      <c r="CY16" s="100">
        <v>0</v>
      </c>
      <c r="CZ16" s="100">
        <v>0</v>
      </c>
      <c r="DA16" s="95">
        <v>0.99950000000000006</v>
      </c>
      <c r="DB16" s="96">
        <v>1</v>
      </c>
      <c r="DD16" s="73"/>
      <c r="DE16" s="73"/>
      <c r="DF16" s="73"/>
      <c r="DG16" s="73"/>
      <c r="DH16" s="73"/>
      <c r="DI16" s="73"/>
      <c r="DJ16" s="73"/>
      <c r="DK16" s="73"/>
      <c r="DL16" s="73"/>
      <c r="DN16" s="73"/>
      <c r="DO16" s="73"/>
    </row>
    <row r="18" spans="38:40">
      <c r="AL18"/>
      <c r="AM18"/>
      <c r="AN18"/>
    </row>
  </sheetData>
  <hyperlinks>
    <hyperlink ref="BO3" r:id="rId1"/>
    <hyperlink ref="BO4" r:id="rId2"/>
    <hyperlink ref="BO5:BO9" r:id="rId3" display="Link"/>
    <hyperlink ref="AM16" r:id="rId4"/>
    <hyperlink ref="AM15" r:id="rId5"/>
    <hyperlink ref="AM14" r:id="rId6"/>
    <hyperlink ref="AM13" r:id="rId7"/>
    <hyperlink ref="AM12" r:id="rId8"/>
    <hyperlink ref="AM11" r:id="rId9"/>
    <hyperlink ref="AM10" r:id="rId10"/>
    <hyperlink ref="Z16" r:id="rId11"/>
    <hyperlink ref="Z15" r:id="rId12"/>
    <hyperlink ref="Z14" r:id="rId13"/>
    <hyperlink ref="Z13" r:id="rId14"/>
    <hyperlink ref="Z12" r:id="rId15"/>
    <hyperlink ref="Z11" r:id="rId16"/>
    <hyperlink ref="Z10"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zoomScale="80" zoomScaleNormal="80" workbookViewId="0">
      <selection activeCell="E27" sqref="E27"/>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9.140625" style="6" bestFit="1" customWidth="1"/>
    <col min="11" max="14" width="5.5703125" style="6" bestFit="1" customWidth="1"/>
    <col min="15" max="15" width="20.140625" style="6" customWidth="1"/>
    <col min="16" max="17" width="6.5703125" style="6" bestFit="1" customWidth="1"/>
    <col min="18" max="18" width="16.28515625" style="6" bestFit="1" customWidth="1"/>
    <col min="19" max="19" width="6.5703125" style="6" bestFit="1" customWidth="1"/>
    <col min="20" max="20" width="19.14062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99">
        <f>+Takasbank_AggregatedDataFile!$A$2</f>
        <v>45657</v>
      </c>
      <c r="B2" s="116" t="s">
        <v>484</v>
      </c>
      <c r="C2" s="116" t="s">
        <v>512</v>
      </c>
      <c r="D2" s="129" t="s">
        <v>523</v>
      </c>
      <c r="E2" s="118" t="s">
        <v>518</v>
      </c>
      <c r="F2" s="130">
        <v>0</v>
      </c>
      <c r="G2" s="130">
        <v>0</v>
      </c>
      <c r="H2" s="130">
        <v>0</v>
      </c>
      <c r="I2" s="130">
        <v>3242396578.4200001</v>
      </c>
      <c r="J2" s="130">
        <v>302204048.94</v>
      </c>
      <c r="K2" s="130">
        <v>0</v>
      </c>
      <c r="L2" s="131">
        <v>0</v>
      </c>
      <c r="M2" s="132">
        <v>0</v>
      </c>
      <c r="N2" s="131">
        <v>0</v>
      </c>
      <c r="O2" s="132">
        <v>0</v>
      </c>
      <c r="P2" s="130">
        <v>0</v>
      </c>
      <c r="Q2" s="130">
        <v>0</v>
      </c>
      <c r="R2" s="130">
        <v>210830193.41999999</v>
      </c>
      <c r="S2" s="130">
        <v>0</v>
      </c>
      <c r="T2" s="130">
        <v>3884556097.3800001</v>
      </c>
      <c r="U2" s="130">
        <v>0</v>
      </c>
      <c r="V2" s="130">
        <v>0</v>
      </c>
      <c r="W2" s="130">
        <v>0</v>
      </c>
      <c r="X2" s="130">
        <v>0</v>
      </c>
      <c r="Y2" s="130">
        <v>0</v>
      </c>
      <c r="Z2" s="130">
        <v>0</v>
      </c>
      <c r="AA2" s="130">
        <v>0</v>
      </c>
      <c r="AB2" s="130">
        <v>0</v>
      </c>
      <c r="AC2" s="130">
        <v>0</v>
      </c>
      <c r="AD2" s="133">
        <v>0</v>
      </c>
      <c r="AE2" s="130">
        <v>0</v>
      </c>
      <c r="AF2" s="130">
        <v>0</v>
      </c>
      <c r="AG2" s="130">
        <v>0</v>
      </c>
      <c r="AH2" s="57"/>
      <c r="AI2" s="5"/>
    </row>
    <row r="3" spans="1:35" s="26" customFormat="1">
      <c r="A3" s="99">
        <f>+Takasbank_AggregatedDataFile!$A$2</f>
        <v>45657</v>
      </c>
      <c r="B3" s="116" t="s">
        <v>484</v>
      </c>
      <c r="C3" s="116" t="s">
        <v>512</v>
      </c>
      <c r="D3" s="129" t="s">
        <v>524</v>
      </c>
      <c r="E3" s="118" t="s">
        <v>518</v>
      </c>
      <c r="F3" s="130">
        <v>0</v>
      </c>
      <c r="G3" s="130">
        <v>0</v>
      </c>
      <c r="H3" s="130">
        <v>0</v>
      </c>
      <c r="I3" s="130">
        <v>3224513297.6500001</v>
      </c>
      <c r="J3" s="130">
        <v>197886922.16999999</v>
      </c>
      <c r="K3" s="130">
        <v>0</v>
      </c>
      <c r="L3" s="132">
        <v>0</v>
      </c>
      <c r="M3" s="131">
        <v>0</v>
      </c>
      <c r="N3" s="132">
        <v>0</v>
      </c>
      <c r="O3" s="131">
        <v>0</v>
      </c>
      <c r="P3" s="130">
        <v>0</v>
      </c>
      <c r="Q3" s="130">
        <v>0</v>
      </c>
      <c r="R3" s="130">
        <v>123710598.27</v>
      </c>
      <c r="S3" s="130">
        <v>0</v>
      </c>
      <c r="T3" s="130">
        <v>3562942460.73</v>
      </c>
      <c r="U3" s="130">
        <v>0</v>
      </c>
      <c r="V3" s="130">
        <v>0</v>
      </c>
      <c r="W3" s="130">
        <v>0</v>
      </c>
      <c r="X3" s="130">
        <v>0</v>
      </c>
      <c r="Y3" s="130">
        <v>0</v>
      </c>
      <c r="Z3" s="130">
        <v>0</v>
      </c>
      <c r="AA3" s="130">
        <v>0</v>
      </c>
      <c r="AB3" s="130">
        <v>0</v>
      </c>
      <c r="AC3" s="130">
        <v>0</v>
      </c>
      <c r="AD3" s="130">
        <v>0</v>
      </c>
      <c r="AE3" s="133">
        <v>0</v>
      </c>
      <c r="AF3" s="130">
        <v>0</v>
      </c>
      <c r="AG3" s="130">
        <v>0</v>
      </c>
      <c r="AH3" s="58"/>
    </row>
    <row r="4" spans="1:35" s="26" customFormat="1" ht="30">
      <c r="A4" s="99">
        <f>+Takasbank_AggregatedDataFile!$A$2</f>
        <v>45657</v>
      </c>
      <c r="B4" s="116" t="s">
        <v>484</v>
      </c>
      <c r="C4" s="116" t="s">
        <v>513</v>
      </c>
      <c r="D4" s="129" t="s">
        <v>523</v>
      </c>
      <c r="E4" s="118" t="s">
        <v>518</v>
      </c>
      <c r="F4" s="130">
        <v>0</v>
      </c>
      <c r="G4" s="130">
        <v>0</v>
      </c>
      <c r="H4" s="130">
        <v>0</v>
      </c>
      <c r="I4" s="130">
        <v>50638431.550000004</v>
      </c>
      <c r="J4" s="130">
        <v>0</v>
      </c>
      <c r="K4" s="130">
        <v>0</v>
      </c>
      <c r="L4" s="131">
        <v>0</v>
      </c>
      <c r="M4" s="132">
        <v>0</v>
      </c>
      <c r="N4" s="132">
        <v>0</v>
      </c>
      <c r="O4" s="132">
        <v>0</v>
      </c>
      <c r="P4" s="130">
        <v>0</v>
      </c>
      <c r="Q4" s="130">
        <v>0</v>
      </c>
      <c r="R4" s="130">
        <v>0</v>
      </c>
      <c r="S4" s="130">
        <v>0</v>
      </c>
      <c r="T4" s="130">
        <v>50638431.549999997</v>
      </c>
      <c r="U4" s="130">
        <v>0</v>
      </c>
      <c r="V4" s="130">
        <v>0</v>
      </c>
      <c r="W4" s="130">
        <v>0</v>
      </c>
      <c r="X4" s="130">
        <v>0</v>
      </c>
      <c r="Y4" s="130">
        <v>0</v>
      </c>
      <c r="Z4" s="130">
        <v>0</v>
      </c>
      <c r="AA4" s="130">
        <v>0</v>
      </c>
      <c r="AB4" s="130">
        <v>0</v>
      </c>
      <c r="AC4" s="130">
        <v>0</v>
      </c>
      <c r="AD4" s="130">
        <v>0</v>
      </c>
      <c r="AE4" s="130">
        <v>0</v>
      </c>
      <c r="AF4" s="130">
        <v>0</v>
      </c>
      <c r="AG4" s="130">
        <v>0</v>
      </c>
      <c r="AH4" s="58"/>
    </row>
    <row r="5" spans="1:35" s="26" customFormat="1" ht="30">
      <c r="A5" s="99">
        <f>+Takasbank_AggregatedDataFile!$A$2</f>
        <v>45657</v>
      </c>
      <c r="B5" s="116" t="s">
        <v>484</v>
      </c>
      <c r="C5" s="116" t="s">
        <v>513</v>
      </c>
      <c r="D5" s="129" t="s">
        <v>524</v>
      </c>
      <c r="E5" s="118" t="s">
        <v>518</v>
      </c>
      <c r="F5" s="130">
        <v>0</v>
      </c>
      <c r="G5" s="130">
        <v>0</v>
      </c>
      <c r="H5" s="130">
        <v>0</v>
      </c>
      <c r="I5" s="130">
        <v>50604133.640000001</v>
      </c>
      <c r="J5" s="130">
        <v>0</v>
      </c>
      <c r="K5" s="130">
        <v>0</v>
      </c>
      <c r="L5" s="132">
        <v>0</v>
      </c>
      <c r="M5" s="131">
        <v>0</v>
      </c>
      <c r="N5" s="132">
        <v>0</v>
      </c>
      <c r="O5" s="132">
        <v>0</v>
      </c>
      <c r="P5" s="130">
        <v>0</v>
      </c>
      <c r="Q5" s="130">
        <v>0</v>
      </c>
      <c r="R5" s="130">
        <v>0</v>
      </c>
      <c r="S5" s="130">
        <v>0</v>
      </c>
      <c r="T5" s="130">
        <v>50604133.640000001</v>
      </c>
      <c r="U5" s="130">
        <v>0</v>
      </c>
      <c r="V5" s="130">
        <v>0</v>
      </c>
      <c r="W5" s="130">
        <v>0</v>
      </c>
      <c r="X5" s="130">
        <v>0</v>
      </c>
      <c r="Y5" s="130">
        <v>0</v>
      </c>
      <c r="Z5" s="130">
        <v>0</v>
      </c>
      <c r="AA5" s="130">
        <v>0</v>
      </c>
      <c r="AB5" s="130">
        <v>0</v>
      </c>
      <c r="AC5" s="130">
        <v>0</v>
      </c>
      <c r="AD5" s="130">
        <v>0</v>
      </c>
      <c r="AE5" s="130">
        <v>0</v>
      </c>
      <c r="AF5" s="130">
        <v>0</v>
      </c>
      <c r="AG5" s="130">
        <v>0</v>
      </c>
      <c r="AH5" s="58"/>
    </row>
    <row r="6" spans="1:35">
      <c r="A6" s="99">
        <f>+Takasbank_AggregatedDataFile!$A$2</f>
        <v>45657</v>
      </c>
      <c r="B6" s="116" t="s">
        <v>484</v>
      </c>
      <c r="C6" s="116" t="s">
        <v>514</v>
      </c>
      <c r="D6" s="129" t="s">
        <v>523</v>
      </c>
      <c r="E6" s="118" t="s">
        <v>518</v>
      </c>
      <c r="F6" s="130">
        <v>0</v>
      </c>
      <c r="G6" s="130">
        <v>0</v>
      </c>
      <c r="H6" s="130">
        <v>0</v>
      </c>
      <c r="I6" s="130">
        <v>4872225.22</v>
      </c>
      <c r="J6" s="130">
        <v>12328708.550000001</v>
      </c>
      <c r="K6" s="130">
        <v>0</v>
      </c>
      <c r="L6" s="131">
        <v>0</v>
      </c>
      <c r="M6" s="132">
        <v>0</v>
      </c>
      <c r="N6" s="131">
        <v>0</v>
      </c>
      <c r="O6" s="131">
        <v>0</v>
      </c>
      <c r="P6" s="130">
        <v>0</v>
      </c>
      <c r="Q6" s="130">
        <v>0</v>
      </c>
      <c r="R6" s="130">
        <v>0</v>
      </c>
      <c r="S6" s="130">
        <v>0</v>
      </c>
      <c r="T6" s="130">
        <v>17200933.77</v>
      </c>
      <c r="U6" s="130">
        <v>0</v>
      </c>
      <c r="V6" s="130">
        <v>0</v>
      </c>
      <c r="W6" s="130">
        <v>0</v>
      </c>
      <c r="X6" s="130">
        <v>0</v>
      </c>
      <c r="Y6" s="130">
        <v>0</v>
      </c>
      <c r="Z6" s="130">
        <v>0</v>
      </c>
      <c r="AA6" s="130">
        <v>0</v>
      </c>
      <c r="AB6" s="130">
        <v>0</v>
      </c>
      <c r="AC6" s="130">
        <v>0</v>
      </c>
      <c r="AD6" s="130">
        <v>0</v>
      </c>
      <c r="AE6" s="130">
        <v>0</v>
      </c>
      <c r="AF6" s="130">
        <v>0</v>
      </c>
      <c r="AG6" s="130">
        <v>0</v>
      </c>
      <c r="AH6" s="59"/>
    </row>
    <row r="7" spans="1:35">
      <c r="A7" s="99">
        <f>+Takasbank_AggregatedDataFile!$A$2</f>
        <v>45657</v>
      </c>
      <c r="B7" s="116" t="s">
        <v>484</v>
      </c>
      <c r="C7" s="116" t="s">
        <v>514</v>
      </c>
      <c r="D7" s="129" t="s">
        <v>524</v>
      </c>
      <c r="E7" s="118" t="s">
        <v>518</v>
      </c>
      <c r="F7" s="130">
        <v>0</v>
      </c>
      <c r="G7" s="130">
        <v>0</v>
      </c>
      <c r="H7" s="130">
        <v>0</v>
      </c>
      <c r="I7" s="130">
        <v>4786218.92</v>
      </c>
      <c r="J7" s="130">
        <v>4023669.54</v>
      </c>
      <c r="K7" s="130">
        <v>0</v>
      </c>
      <c r="L7" s="132">
        <v>0</v>
      </c>
      <c r="M7" s="131">
        <v>0</v>
      </c>
      <c r="N7" s="132">
        <v>0</v>
      </c>
      <c r="O7" s="131">
        <v>0</v>
      </c>
      <c r="P7" s="130">
        <v>0</v>
      </c>
      <c r="Q7" s="130">
        <v>0</v>
      </c>
      <c r="R7" s="130">
        <v>0</v>
      </c>
      <c r="S7" s="130">
        <v>0</v>
      </c>
      <c r="T7" s="130">
        <v>8809888.4600000009</v>
      </c>
      <c r="U7" s="130">
        <v>0</v>
      </c>
      <c r="V7" s="130">
        <v>0</v>
      </c>
      <c r="W7" s="130">
        <v>0</v>
      </c>
      <c r="X7" s="130">
        <v>0</v>
      </c>
      <c r="Y7" s="130">
        <v>0</v>
      </c>
      <c r="Z7" s="130">
        <v>0</v>
      </c>
      <c r="AA7" s="130">
        <v>0</v>
      </c>
      <c r="AB7" s="130">
        <v>0</v>
      </c>
      <c r="AC7" s="130">
        <v>0</v>
      </c>
      <c r="AD7" s="130">
        <v>0</v>
      </c>
      <c r="AE7" s="130">
        <v>0</v>
      </c>
      <c r="AF7" s="130">
        <v>0</v>
      </c>
      <c r="AG7" s="130">
        <v>0</v>
      </c>
      <c r="AH7" s="59"/>
    </row>
    <row r="8" spans="1:35">
      <c r="A8" s="99">
        <f>+Takasbank_AggregatedDataFile!$A$2</f>
        <v>45657</v>
      </c>
      <c r="B8" s="116" t="s">
        <v>484</v>
      </c>
      <c r="C8" s="116" t="s">
        <v>515</v>
      </c>
      <c r="D8" s="129" t="s">
        <v>523</v>
      </c>
      <c r="E8" s="118" t="s">
        <v>518</v>
      </c>
      <c r="F8" s="130">
        <v>0</v>
      </c>
      <c r="G8" s="130">
        <v>0</v>
      </c>
      <c r="H8" s="130">
        <v>0</v>
      </c>
      <c r="I8" s="130">
        <v>159869141.52000001</v>
      </c>
      <c r="J8" s="130">
        <v>2916522.8</v>
      </c>
      <c r="K8" s="130">
        <v>0</v>
      </c>
      <c r="L8" s="131">
        <v>0</v>
      </c>
      <c r="M8" s="132">
        <v>0</v>
      </c>
      <c r="N8" s="131">
        <v>0</v>
      </c>
      <c r="O8" s="132">
        <v>0</v>
      </c>
      <c r="P8" s="130">
        <v>0</v>
      </c>
      <c r="Q8" s="130">
        <v>0</v>
      </c>
      <c r="R8" s="130">
        <v>0</v>
      </c>
      <c r="S8" s="130">
        <v>0</v>
      </c>
      <c r="T8" s="130">
        <v>162785664.31999999</v>
      </c>
      <c r="U8" s="130">
        <v>0</v>
      </c>
      <c r="V8" s="130">
        <v>0</v>
      </c>
      <c r="W8" s="130">
        <v>0</v>
      </c>
      <c r="X8" s="133">
        <v>0</v>
      </c>
      <c r="Y8" s="130">
        <v>0</v>
      </c>
      <c r="Z8" s="130">
        <v>0</v>
      </c>
      <c r="AA8" s="130">
        <v>0</v>
      </c>
      <c r="AB8" s="130">
        <v>0</v>
      </c>
      <c r="AC8" s="130">
        <v>0</v>
      </c>
      <c r="AD8" s="130">
        <v>0</v>
      </c>
      <c r="AE8" s="130">
        <v>0</v>
      </c>
      <c r="AF8" s="130">
        <v>0</v>
      </c>
      <c r="AG8" s="130">
        <v>0</v>
      </c>
      <c r="AH8" s="59"/>
    </row>
    <row r="9" spans="1:35">
      <c r="A9" s="99">
        <f>+Takasbank_AggregatedDataFile!$A$2</f>
        <v>45657</v>
      </c>
      <c r="B9" s="116" t="s">
        <v>484</v>
      </c>
      <c r="C9" s="116" t="s">
        <v>515</v>
      </c>
      <c r="D9" s="129" t="s">
        <v>524</v>
      </c>
      <c r="E9" s="118" t="s">
        <v>518</v>
      </c>
      <c r="F9" s="130">
        <v>0</v>
      </c>
      <c r="G9" s="130">
        <v>0</v>
      </c>
      <c r="H9" s="130">
        <v>0</v>
      </c>
      <c r="I9" s="130">
        <v>159576315.03</v>
      </c>
      <c r="J9" s="130">
        <v>1749362.35</v>
      </c>
      <c r="K9" s="130">
        <v>0</v>
      </c>
      <c r="L9" s="132">
        <v>0</v>
      </c>
      <c r="M9" s="131">
        <v>0</v>
      </c>
      <c r="N9" s="132">
        <v>0</v>
      </c>
      <c r="O9" s="131">
        <v>0</v>
      </c>
      <c r="P9" s="130">
        <v>0</v>
      </c>
      <c r="Q9" s="130">
        <v>0</v>
      </c>
      <c r="R9" s="130">
        <v>0</v>
      </c>
      <c r="S9" s="130">
        <v>0</v>
      </c>
      <c r="T9" s="130">
        <v>161325677.38</v>
      </c>
      <c r="U9" s="130">
        <v>0</v>
      </c>
      <c r="V9" s="130">
        <v>0</v>
      </c>
      <c r="W9" s="130">
        <v>0</v>
      </c>
      <c r="X9" s="130">
        <v>0</v>
      </c>
      <c r="Y9" s="133">
        <v>0</v>
      </c>
      <c r="Z9" s="130">
        <v>0</v>
      </c>
      <c r="AA9" s="130">
        <v>0</v>
      </c>
      <c r="AB9" s="130">
        <v>0</v>
      </c>
      <c r="AC9" s="130">
        <v>0</v>
      </c>
      <c r="AD9" s="130">
        <v>0</v>
      </c>
      <c r="AE9" s="130">
        <v>0</v>
      </c>
      <c r="AF9" s="130">
        <v>0</v>
      </c>
      <c r="AG9" s="130">
        <v>0</v>
      </c>
      <c r="AH9" s="59"/>
    </row>
    <row r="10" spans="1:35">
      <c r="A10" s="99">
        <f>+Takasbank_AggregatedDataFile!$A$2</f>
        <v>45657</v>
      </c>
      <c r="B10" s="116" t="s">
        <v>484</v>
      </c>
      <c r="C10" s="116" t="s">
        <v>521</v>
      </c>
      <c r="D10" s="129" t="s">
        <v>523</v>
      </c>
      <c r="E10" s="118" t="s">
        <v>518</v>
      </c>
      <c r="F10" s="130">
        <v>0</v>
      </c>
      <c r="G10" s="130">
        <v>0</v>
      </c>
      <c r="H10" s="130">
        <v>0</v>
      </c>
      <c r="I10" s="130">
        <v>506845923.23999995</v>
      </c>
      <c r="J10" s="130">
        <v>10663134716.299999</v>
      </c>
      <c r="K10" s="130">
        <v>0</v>
      </c>
      <c r="L10" s="131">
        <v>0</v>
      </c>
      <c r="M10" s="132">
        <v>0</v>
      </c>
      <c r="N10" s="131">
        <v>0</v>
      </c>
      <c r="O10" s="132">
        <v>0</v>
      </c>
      <c r="P10" s="130">
        <v>0</v>
      </c>
      <c r="Q10" s="130">
        <v>0</v>
      </c>
      <c r="R10" s="130">
        <v>0</v>
      </c>
      <c r="S10" s="130">
        <v>0</v>
      </c>
      <c r="T10" s="130">
        <v>11169980639.540001</v>
      </c>
      <c r="U10" s="130">
        <v>0</v>
      </c>
      <c r="V10" s="130">
        <v>0</v>
      </c>
      <c r="W10" s="130">
        <v>0</v>
      </c>
      <c r="X10" s="130">
        <v>0</v>
      </c>
      <c r="Y10" s="130">
        <v>0</v>
      </c>
      <c r="Z10" s="130">
        <v>0</v>
      </c>
      <c r="AA10" s="130">
        <v>0</v>
      </c>
      <c r="AB10" s="130">
        <v>0</v>
      </c>
      <c r="AC10" s="130">
        <v>0</v>
      </c>
      <c r="AD10" s="130">
        <v>0</v>
      </c>
      <c r="AE10" s="130">
        <v>0</v>
      </c>
      <c r="AF10" s="133">
        <v>0</v>
      </c>
      <c r="AG10" s="130">
        <v>0</v>
      </c>
      <c r="AH10" s="59"/>
    </row>
    <row r="11" spans="1:35">
      <c r="A11" s="99">
        <f>+Takasbank_AggregatedDataFile!$A$2</f>
        <v>45657</v>
      </c>
      <c r="B11" s="116" t="s">
        <v>484</v>
      </c>
      <c r="C11" s="116" t="s">
        <v>521</v>
      </c>
      <c r="D11" s="129" t="s">
        <v>524</v>
      </c>
      <c r="E11" s="118" t="s">
        <v>518</v>
      </c>
      <c r="F11" s="130">
        <v>0</v>
      </c>
      <c r="G11" s="130">
        <v>0</v>
      </c>
      <c r="H11" s="130">
        <v>0</v>
      </c>
      <c r="I11" s="130">
        <v>505556714.82999998</v>
      </c>
      <c r="J11" s="130">
        <v>7781361553.2200003</v>
      </c>
      <c r="K11" s="130">
        <v>0</v>
      </c>
      <c r="L11" s="132">
        <v>0</v>
      </c>
      <c r="M11" s="131">
        <v>0</v>
      </c>
      <c r="N11" s="132">
        <v>0</v>
      </c>
      <c r="O11" s="131">
        <v>0</v>
      </c>
      <c r="P11" s="130">
        <v>0</v>
      </c>
      <c r="Q11" s="130">
        <v>0</v>
      </c>
      <c r="R11" s="130">
        <v>0</v>
      </c>
      <c r="S11" s="130">
        <v>0</v>
      </c>
      <c r="T11" s="130">
        <v>8286918268.0500002</v>
      </c>
      <c r="U11" s="130">
        <v>0</v>
      </c>
      <c r="V11" s="130">
        <v>0</v>
      </c>
      <c r="W11" s="130">
        <v>0</v>
      </c>
      <c r="X11" s="130">
        <v>0</v>
      </c>
      <c r="Y11" s="130">
        <v>0</v>
      </c>
      <c r="Z11" s="130">
        <v>0</v>
      </c>
      <c r="AA11" s="130">
        <v>0</v>
      </c>
      <c r="AB11" s="130">
        <v>0</v>
      </c>
      <c r="AC11" s="130">
        <v>0</v>
      </c>
      <c r="AD11" s="130">
        <v>0</v>
      </c>
      <c r="AE11" s="130">
        <v>0</v>
      </c>
      <c r="AF11" s="130">
        <v>0</v>
      </c>
      <c r="AG11" s="133">
        <v>0</v>
      </c>
      <c r="AH11" s="59"/>
    </row>
    <row r="12" spans="1:35">
      <c r="A12" s="99">
        <f>+Takasbank_AggregatedDataFile!$A$2</f>
        <v>45657</v>
      </c>
      <c r="B12" s="116" t="s">
        <v>484</v>
      </c>
      <c r="C12" s="116" t="s">
        <v>522</v>
      </c>
      <c r="D12" s="129" t="s">
        <v>523</v>
      </c>
      <c r="E12" s="118" t="s">
        <v>518</v>
      </c>
      <c r="F12" s="130">
        <v>0</v>
      </c>
      <c r="G12" s="130">
        <v>0</v>
      </c>
      <c r="H12" s="130">
        <v>0</v>
      </c>
      <c r="I12" s="130">
        <v>391054024.13</v>
      </c>
      <c r="J12" s="130">
        <v>1900705894.8599999</v>
      </c>
      <c r="K12" s="130">
        <v>0</v>
      </c>
      <c r="L12" s="131">
        <v>0</v>
      </c>
      <c r="M12" s="132">
        <v>0</v>
      </c>
      <c r="N12" s="131">
        <v>0</v>
      </c>
      <c r="O12" s="132">
        <v>0</v>
      </c>
      <c r="P12" s="130">
        <v>0</v>
      </c>
      <c r="Q12" s="130">
        <v>0</v>
      </c>
      <c r="R12" s="130">
        <v>0</v>
      </c>
      <c r="S12" s="130">
        <v>0</v>
      </c>
      <c r="T12" s="130">
        <v>2291759918.9899998</v>
      </c>
      <c r="U12" s="130">
        <v>0</v>
      </c>
      <c r="V12" s="130">
        <v>0</v>
      </c>
      <c r="W12" s="130">
        <v>0</v>
      </c>
      <c r="X12" s="130">
        <v>0</v>
      </c>
      <c r="Y12" s="130">
        <v>0</v>
      </c>
      <c r="Z12" s="130">
        <v>0</v>
      </c>
      <c r="AA12" s="130">
        <v>0</v>
      </c>
      <c r="AB12" s="130">
        <v>0</v>
      </c>
      <c r="AC12" s="130">
        <v>0</v>
      </c>
      <c r="AD12" s="130">
        <v>0</v>
      </c>
      <c r="AE12" s="130">
        <v>0</v>
      </c>
      <c r="AF12" s="130">
        <v>0</v>
      </c>
      <c r="AG12" s="130">
        <v>0</v>
      </c>
      <c r="AH12" s="59"/>
    </row>
    <row r="13" spans="1:35">
      <c r="A13" s="99">
        <f>+Takasbank_AggregatedDataFile!$A$2</f>
        <v>45657</v>
      </c>
      <c r="B13" s="116" t="s">
        <v>484</v>
      </c>
      <c r="C13" s="116" t="s">
        <v>522</v>
      </c>
      <c r="D13" s="118" t="s">
        <v>524</v>
      </c>
      <c r="E13" s="118" t="s">
        <v>518</v>
      </c>
      <c r="F13" s="130">
        <v>0</v>
      </c>
      <c r="G13" s="130">
        <v>0</v>
      </c>
      <c r="H13" s="130">
        <v>0</v>
      </c>
      <c r="I13" s="130">
        <v>379039032.69</v>
      </c>
      <c r="J13" s="130">
        <v>1059824499.88</v>
      </c>
      <c r="K13" s="130">
        <v>0</v>
      </c>
      <c r="L13" s="132">
        <v>0</v>
      </c>
      <c r="M13" s="131">
        <v>0</v>
      </c>
      <c r="N13" s="132">
        <v>0</v>
      </c>
      <c r="O13" s="131">
        <v>0</v>
      </c>
      <c r="P13" s="130">
        <v>0</v>
      </c>
      <c r="Q13" s="130">
        <v>0</v>
      </c>
      <c r="R13" s="130">
        <v>0</v>
      </c>
      <c r="S13" s="130">
        <v>0</v>
      </c>
      <c r="T13" s="130">
        <v>1438863532.5699999</v>
      </c>
      <c r="U13" s="130">
        <v>0</v>
      </c>
      <c r="V13" s="130">
        <v>0</v>
      </c>
      <c r="W13" s="130">
        <v>0</v>
      </c>
      <c r="X13" s="130">
        <v>0</v>
      </c>
      <c r="Y13" s="130">
        <v>0</v>
      </c>
      <c r="Z13" s="130">
        <v>0</v>
      </c>
      <c r="AA13" s="130">
        <v>0</v>
      </c>
      <c r="AB13" s="130">
        <v>0</v>
      </c>
      <c r="AC13" s="130">
        <v>0</v>
      </c>
      <c r="AD13" s="130">
        <v>0</v>
      </c>
      <c r="AE13" s="130">
        <v>0</v>
      </c>
      <c r="AF13" s="130">
        <v>0</v>
      </c>
      <c r="AG13" s="130">
        <v>0</v>
      </c>
      <c r="AH13" s="59"/>
    </row>
    <row r="14" spans="1:35">
      <c r="A14" s="99">
        <f>+Takasbank_AggregatedDataFile!$A$2</f>
        <v>45657</v>
      </c>
      <c r="B14" s="116" t="s">
        <v>484</v>
      </c>
      <c r="C14" s="116" t="s">
        <v>596</v>
      </c>
      <c r="D14" s="129" t="s">
        <v>523</v>
      </c>
      <c r="E14" s="118" t="s">
        <v>518</v>
      </c>
      <c r="F14" s="130">
        <v>0</v>
      </c>
      <c r="G14" s="130">
        <v>0</v>
      </c>
      <c r="H14" s="130">
        <v>0</v>
      </c>
      <c r="I14" s="130">
        <v>22496493.449999999</v>
      </c>
      <c r="J14" s="130">
        <v>76831279.329999998</v>
      </c>
      <c r="K14" s="130">
        <v>0</v>
      </c>
      <c r="L14" s="131">
        <v>0</v>
      </c>
      <c r="M14" s="132">
        <v>0</v>
      </c>
      <c r="N14" s="131">
        <v>0</v>
      </c>
      <c r="O14" s="132">
        <v>0</v>
      </c>
      <c r="P14" s="130">
        <v>0</v>
      </c>
      <c r="Q14" s="130">
        <v>0</v>
      </c>
      <c r="R14" s="130">
        <v>0</v>
      </c>
      <c r="S14" s="130">
        <v>0</v>
      </c>
      <c r="T14" s="130">
        <v>99327772.780000001</v>
      </c>
      <c r="U14" s="130">
        <v>0</v>
      </c>
      <c r="V14" s="130">
        <v>0</v>
      </c>
      <c r="W14" s="130">
        <v>0</v>
      </c>
      <c r="X14" s="130">
        <v>0</v>
      </c>
      <c r="Y14" s="130">
        <v>0</v>
      </c>
      <c r="Z14" s="130">
        <v>0</v>
      </c>
      <c r="AA14" s="130">
        <v>0</v>
      </c>
      <c r="AB14" s="130">
        <v>0</v>
      </c>
      <c r="AC14" s="130">
        <v>0</v>
      </c>
      <c r="AD14" s="130">
        <v>0</v>
      </c>
      <c r="AE14" s="130">
        <v>0</v>
      </c>
      <c r="AF14" s="130">
        <v>0</v>
      </c>
      <c r="AG14" s="130">
        <v>0</v>
      </c>
    </row>
    <row r="15" spans="1:35">
      <c r="A15" s="99">
        <f>+Takasbank_AggregatedDataFile!$A$2</f>
        <v>45657</v>
      </c>
      <c r="B15" s="116" t="s">
        <v>484</v>
      </c>
      <c r="C15" s="116" t="s">
        <v>596</v>
      </c>
      <c r="D15" s="118" t="s">
        <v>524</v>
      </c>
      <c r="E15" s="118" t="s">
        <v>518</v>
      </c>
      <c r="F15" s="130">
        <v>0</v>
      </c>
      <c r="G15" s="130">
        <v>0</v>
      </c>
      <c r="H15" s="130">
        <v>0</v>
      </c>
      <c r="I15" s="130">
        <v>22395468.899999999</v>
      </c>
      <c r="J15" s="130">
        <v>28162350.760000002</v>
      </c>
      <c r="K15" s="130">
        <v>0</v>
      </c>
      <c r="L15" s="132">
        <v>0</v>
      </c>
      <c r="M15" s="131">
        <v>0</v>
      </c>
      <c r="N15" s="132">
        <v>0</v>
      </c>
      <c r="O15" s="131">
        <v>0</v>
      </c>
      <c r="P15" s="130">
        <v>0</v>
      </c>
      <c r="Q15" s="130">
        <v>0</v>
      </c>
      <c r="R15" s="130">
        <v>0</v>
      </c>
      <c r="S15" s="130">
        <v>0</v>
      </c>
      <c r="T15" s="130">
        <v>50557819.659999996</v>
      </c>
      <c r="U15" s="130">
        <v>0</v>
      </c>
      <c r="V15" s="130">
        <v>0</v>
      </c>
      <c r="W15" s="130">
        <v>0</v>
      </c>
      <c r="X15" s="130">
        <v>0</v>
      </c>
      <c r="Y15" s="130">
        <v>0</v>
      </c>
      <c r="Z15" s="130">
        <v>0</v>
      </c>
      <c r="AA15" s="130">
        <v>0</v>
      </c>
      <c r="AB15" s="130">
        <v>0</v>
      </c>
      <c r="AC15" s="130">
        <v>0</v>
      </c>
      <c r="AD15" s="130">
        <v>0</v>
      </c>
      <c r="AE15" s="130">
        <v>0</v>
      </c>
      <c r="AF15" s="130">
        <v>0</v>
      </c>
      <c r="AG15" s="130">
        <v>0</v>
      </c>
    </row>
    <row r="19" spans="21:21">
      <c r="U19" s="293"/>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topLeftCell="D1" zoomScale="85" zoomScaleNormal="85" workbookViewId="0">
      <selection activeCell="G16" sqref="G16"/>
    </sheetView>
  </sheetViews>
  <sheetFormatPr defaultColWidth="9.42578125" defaultRowHeight="15"/>
  <cols>
    <col min="1" max="1" width="11.5703125" style="288" bestFit="1" customWidth="1"/>
    <col min="2" max="2" width="13.28515625" style="22" bestFit="1" customWidth="1"/>
    <col min="3" max="3" width="21" style="22" bestFit="1" customWidth="1"/>
    <col min="4" max="4" width="22.28515625" style="288" bestFit="1" customWidth="1"/>
    <col min="5" max="5" width="8.7109375" style="288" bestFit="1" customWidth="1"/>
    <col min="6" max="6" width="16.85546875" style="288" bestFit="1" customWidth="1"/>
    <col min="7" max="9" width="18" style="288" bestFit="1" customWidth="1"/>
    <col min="10" max="16384" width="9.42578125" style="288"/>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99">
        <f>+Takasbank_AggregatedDataFile!$A$2</f>
        <v>45657</v>
      </c>
      <c r="B2" s="116" t="s">
        <v>484</v>
      </c>
      <c r="C2" s="116" t="s">
        <v>512</v>
      </c>
      <c r="D2" s="118" t="s">
        <v>539</v>
      </c>
      <c r="E2" s="118" t="s">
        <v>518</v>
      </c>
      <c r="F2" s="131">
        <v>2427469008.3130102</v>
      </c>
      <c r="G2" s="131">
        <v>106602451</v>
      </c>
      <c r="H2" s="131">
        <v>25464708939.970871</v>
      </c>
      <c r="I2" s="131">
        <v>18548494529.43475</v>
      </c>
      <c r="J2" s="283"/>
    </row>
    <row r="3" spans="1:10">
      <c r="A3" s="99">
        <f>+Takasbank_AggregatedDataFile!$A$2</f>
        <v>45657</v>
      </c>
      <c r="B3" s="116" t="s">
        <v>484</v>
      </c>
      <c r="C3" s="116" t="s">
        <v>512</v>
      </c>
      <c r="D3" s="118" t="s">
        <v>588</v>
      </c>
      <c r="E3" s="118" t="s">
        <v>518</v>
      </c>
      <c r="F3" s="131">
        <v>1685255117.7223794</v>
      </c>
      <c r="G3" s="133">
        <v>152083.02682184422</v>
      </c>
      <c r="H3" s="131">
        <v>16260630287.754505</v>
      </c>
      <c r="I3" s="131"/>
      <c r="J3" s="283"/>
    </row>
    <row r="4" spans="1:10" ht="30">
      <c r="A4" s="99">
        <f>+Takasbank_AggregatedDataFile!$A$2</f>
        <v>45657</v>
      </c>
      <c r="B4" s="116" t="s">
        <v>484</v>
      </c>
      <c r="C4" s="116" t="s">
        <v>513</v>
      </c>
      <c r="D4" s="118" t="s">
        <v>539</v>
      </c>
      <c r="E4" s="118" t="s">
        <v>518</v>
      </c>
      <c r="F4" s="133"/>
      <c r="G4" s="133"/>
      <c r="H4" s="133"/>
      <c r="I4" s="133"/>
      <c r="J4" s="283"/>
    </row>
    <row r="5" spans="1:10" ht="30">
      <c r="A5" s="99">
        <f>+Takasbank_AggregatedDataFile!$A$2</f>
        <v>45657</v>
      </c>
      <c r="B5" s="116" t="s">
        <v>484</v>
      </c>
      <c r="C5" s="116" t="s">
        <v>513</v>
      </c>
      <c r="D5" s="118" t="s">
        <v>588</v>
      </c>
      <c r="E5" s="118" t="s">
        <v>518</v>
      </c>
      <c r="F5" s="131"/>
      <c r="G5" s="131"/>
      <c r="H5" s="131"/>
      <c r="I5" s="131"/>
      <c r="J5" s="283"/>
    </row>
    <row r="6" spans="1:10">
      <c r="A6" s="99">
        <f>+Takasbank_AggregatedDataFile!$A$2</f>
        <v>45657</v>
      </c>
      <c r="B6" s="116" t="s">
        <v>484</v>
      </c>
      <c r="C6" s="116" t="s">
        <v>540</v>
      </c>
      <c r="D6" s="118" t="s">
        <v>539</v>
      </c>
      <c r="E6" s="118" t="s">
        <v>518</v>
      </c>
      <c r="F6" s="131"/>
      <c r="G6" s="131"/>
      <c r="H6" s="131"/>
      <c r="I6" s="131"/>
      <c r="J6" s="283"/>
    </row>
    <row r="7" spans="1:10">
      <c r="A7" s="99">
        <f>+Takasbank_AggregatedDataFile!$A$2</f>
        <v>45657</v>
      </c>
      <c r="B7" s="116" t="s">
        <v>484</v>
      </c>
      <c r="C7" s="116" t="s">
        <v>540</v>
      </c>
      <c r="D7" s="118" t="s">
        <v>588</v>
      </c>
      <c r="E7" s="118" t="s">
        <v>518</v>
      </c>
      <c r="F7" s="131"/>
      <c r="G7" s="131"/>
      <c r="H7" s="131"/>
      <c r="I7" s="131"/>
      <c r="J7" s="283"/>
    </row>
    <row r="8" spans="1:10">
      <c r="A8" s="99">
        <f>+Takasbank_AggregatedDataFile!$A$2</f>
        <v>45657</v>
      </c>
      <c r="B8" s="134" t="s">
        <v>484</v>
      </c>
      <c r="C8" s="134" t="s">
        <v>538</v>
      </c>
      <c r="D8" s="289" t="s">
        <v>539</v>
      </c>
      <c r="E8" s="118" t="s">
        <v>518</v>
      </c>
      <c r="F8" s="131">
        <v>116438341</v>
      </c>
      <c r="G8" s="131">
        <v>260226690</v>
      </c>
      <c r="H8" s="131">
        <v>158743889</v>
      </c>
      <c r="I8" s="131">
        <v>872714936.58147705</v>
      </c>
      <c r="J8" s="283"/>
    </row>
    <row r="9" spans="1:10">
      <c r="A9" s="99">
        <f>+Takasbank_AggregatedDataFile!$A$2</f>
        <v>45657</v>
      </c>
      <c r="B9" s="134" t="s">
        <v>484</v>
      </c>
      <c r="C9" s="134" t="s">
        <v>538</v>
      </c>
      <c r="D9" s="289" t="s">
        <v>588</v>
      </c>
      <c r="E9" s="118" t="s">
        <v>518</v>
      </c>
      <c r="F9" s="136">
        <v>19416175.362174135</v>
      </c>
      <c r="G9" s="131">
        <v>268.03694581280786</v>
      </c>
      <c r="H9" s="136">
        <v>28741673.459512252</v>
      </c>
      <c r="I9" s="131"/>
    </row>
    <row r="10" spans="1:10">
      <c r="A10" s="99">
        <f>+Takasbank_AggregatedDataFile!$A$2</f>
        <v>45657</v>
      </c>
      <c r="B10" s="134" t="s">
        <v>484</v>
      </c>
      <c r="C10" s="134" t="s">
        <v>541</v>
      </c>
      <c r="D10" s="289" t="s">
        <v>539</v>
      </c>
      <c r="E10" s="118" t="s">
        <v>518</v>
      </c>
      <c r="F10" s="136">
        <v>3613863836.1284232</v>
      </c>
      <c r="G10" s="136">
        <v>0</v>
      </c>
      <c r="H10" s="136">
        <v>4888959198.5443001</v>
      </c>
      <c r="I10" s="136">
        <v>13319635060</v>
      </c>
    </row>
    <row r="11" spans="1:10">
      <c r="A11" s="99">
        <f>+Takasbank_AggregatedDataFile!$A$2</f>
        <v>45657</v>
      </c>
      <c r="B11" s="134" t="s">
        <v>484</v>
      </c>
      <c r="C11" s="134" t="s">
        <v>541</v>
      </c>
      <c r="D11" s="289" t="s">
        <v>588</v>
      </c>
      <c r="E11" s="118" t="s">
        <v>518</v>
      </c>
      <c r="F11" s="136">
        <v>709240504.98623586</v>
      </c>
      <c r="G11" s="131">
        <v>0</v>
      </c>
      <c r="H11" s="136">
        <v>1050942904.0477091</v>
      </c>
      <c r="I11" s="131"/>
    </row>
    <row r="12" spans="1:10">
      <c r="A12" s="99">
        <f>+Takasbank_AggregatedDataFile!$A$2</f>
        <v>45657</v>
      </c>
      <c r="B12" s="134" t="s">
        <v>484</v>
      </c>
      <c r="C12" s="134" t="s">
        <v>542</v>
      </c>
      <c r="D12" s="289" t="s">
        <v>539</v>
      </c>
      <c r="E12" s="118" t="s">
        <v>518</v>
      </c>
      <c r="F12" s="136">
        <v>460876736.94999766</v>
      </c>
      <c r="G12" s="136">
        <v>299563799.63999999</v>
      </c>
      <c r="H12" s="136">
        <v>779002890.16469502</v>
      </c>
      <c r="I12" s="136">
        <v>1613811952.9990482</v>
      </c>
    </row>
    <row r="13" spans="1:10">
      <c r="A13" s="99">
        <f>+Takasbank_AggregatedDataFile!$A$2</f>
        <v>45657</v>
      </c>
      <c r="B13" s="134" t="s">
        <v>484</v>
      </c>
      <c r="C13" s="134" t="s">
        <v>542</v>
      </c>
      <c r="D13" s="289" t="s">
        <v>588</v>
      </c>
      <c r="E13" s="118" t="s">
        <v>518</v>
      </c>
      <c r="F13" s="136">
        <v>164085651.5062266</v>
      </c>
      <c r="G13" s="131">
        <v>60559.641338627764</v>
      </c>
      <c r="H13" s="136">
        <v>273159317.15412527</v>
      </c>
      <c r="I13" s="131"/>
    </row>
    <row r="14" spans="1:10">
      <c r="A14" s="99">
        <f>+Takasbank_AggregatedDataFile!$A$2</f>
        <v>45657</v>
      </c>
      <c r="B14" s="134" t="s">
        <v>484</v>
      </c>
      <c r="C14" s="134" t="s">
        <v>597</v>
      </c>
      <c r="D14" s="289" t="s">
        <v>539</v>
      </c>
      <c r="E14" s="118" t="s">
        <v>518</v>
      </c>
      <c r="F14" s="136">
        <v>2945925</v>
      </c>
      <c r="G14" s="136">
        <v>0</v>
      </c>
      <c r="H14" s="136">
        <v>4142932</v>
      </c>
      <c r="I14" s="136">
        <v>128921299.29345411</v>
      </c>
    </row>
    <row r="15" spans="1:10">
      <c r="A15" s="99">
        <f>+Takasbank_AggregatedDataFile!$A$2</f>
        <v>45657</v>
      </c>
      <c r="B15" s="134" t="s">
        <v>484</v>
      </c>
      <c r="C15" s="134" t="s">
        <v>597</v>
      </c>
      <c r="D15" s="289" t="s">
        <v>588</v>
      </c>
      <c r="E15" s="118" t="s">
        <v>518</v>
      </c>
      <c r="F15" s="136">
        <v>1808490.5079999999</v>
      </c>
      <c r="G15" s="131">
        <v>0</v>
      </c>
      <c r="H15" s="136">
        <v>2847537.784</v>
      </c>
      <c r="I15" s="131"/>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F12" sqref="F12"/>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99">
        <f>+Takasbank_AggregatedDataFile!$A$2</f>
        <v>45657</v>
      </c>
      <c r="B2" s="116" t="s">
        <v>484</v>
      </c>
      <c r="C2" s="116" t="s">
        <v>512</v>
      </c>
      <c r="D2" s="135" t="s">
        <v>589</v>
      </c>
      <c r="E2" s="135" t="s">
        <v>518</v>
      </c>
      <c r="F2" s="131">
        <v>0</v>
      </c>
      <c r="G2" s="131">
        <v>0</v>
      </c>
    </row>
    <row r="3" spans="1:9">
      <c r="A3" s="99">
        <f>+Takasbank_AggregatedDataFile!$A$2</f>
        <v>45657</v>
      </c>
      <c r="B3" s="116" t="s">
        <v>484</v>
      </c>
      <c r="C3" s="116" t="s">
        <v>513</v>
      </c>
      <c r="D3" s="135" t="s">
        <v>589</v>
      </c>
      <c r="E3" s="135" t="s">
        <v>518</v>
      </c>
      <c r="F3" s="131">
        <v>0</v>
      </c>
      <c r="G3" s="131"/>
    </row>
    <row r="4" spans="1:9">
      <c r="A4" s="99">
        <f>+Takasbank_AggregatedDataFile!$A$2</f>
        <v>45657</v>
      </c>
      <c r="B4" s="116" t="s">
        <v>484</v>
      </c>
      <c r="C4" s="116" t="s">
        <v>540</v>
      </c>
      <c r="D4" s="135" t="s">
        <v>589</v>
      </c>
      <c r="E4" s="135" t="s">
        <v>518</v>
      </c>
      <c r="F4" s="133">
        <v>0</v>
      </c>
      <c r="G4" s="133">
        <v>0</v>
      </c>
    </row>
    <row r="5" spans="1:9">
      <c r="A5" s="99">
        <f>+Takasbank_AggregatedDataFile!$A$2</f>
        <v>45657</v>
      </c>
      <c r="B5" s="116" t="s">
        <v>484</v>
      </c>
      <c r="C5" s="116" t="s">
        <v>538</v>
      </c>
      <c r="D5" s="135" t="s">
        <v>589</v>
      </c>
      <c r="E5" s="135" t="s">
        <v>518</v>
      </c>
      <c r="F5" s="131">
        <v>0</v>
      </c>
      <c r="G5" s="131">
        <v>0</v>
      </c>
    </row>
    <row r="6" spans="1:9">
      <c r="A6" s="99">
        <f>+Takasbank_AggregatedDataFile!$A$2</f>
        <v>45657</v>
      </c>
      <c r="B6" s="116" t="s">
        <v>484</v>
      </c>
      <c r="C6" s="116" t="s">
        <v>541</v>
      </c>
      <c r="D6" s="135" t="s">
        <v>589</v>
      </c>
      <c r="E6" s="135" t="s">
        <v>518</v>
      </c>
      <c r="F6" s="131">
        <v>0</v>
      </c>
      <c r="G6" s="131">
        <v>0</v>
      </c>
    </row>
    <row r="7" spans="1:9">
      <c r="A7" s="99">
        <f>+Takasbank_AggregatedDataFile!$A$2</f>
        <v>45657</v>
      </c>
      <c r="B7" s="116" t="s">
        <v>484</v>
      </c>
      <c r="C7" s="116" t="s">
        <v>542</v>
      </c>
      <c r="D7" s="135" t="s">
        <v>589</v>
      </c>
      <c r="E7" s="135" t="s">
        <v>518</v>
      </c>
      <c r="F7" s="133"/>
      <c r="G7" s="133">
        <v>0</v>
      </c>
      <c r="H7" s="45"/>
      <c r="I7" s="45"/>
    </row>
    <row r="8" spans="1:9">
      <c r="A8" s="99">
        <f>+Takasbank_AggregatedDataFile!$A$2</f>
        <v>45657</v>
      </c>
      <c r="B8" s="116" t="s">
        <v>484</v>
      </c>
      <c r="C8" s="116" t="s">
        <v>598</v>
      </c>
      <c r="D8" s="135" t="s">
        <v>589</v>
      </c>
      <c r="E8" s="135" t="s">
        <v>518</v>
      </c>
      <c r="F8" s="136">
        <v>0</v>
      </c>
      <c r="G8" s="136">
        <v>0</v>
      </c>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Cihangir ŞAHİN</cp:lastModifiedBy>
  <cp:lastPrinted>2021-10-22T07:24:21Z</cp:lastPrinted>
  <dcterms:created xsi:type="dcterms:W3CDTF">2015-06-03T14:29:32Z</dcterms:created>
  <dcterms:modified xsi:type="dcterms:W3CDTF">2025-03-10T11:27:28Z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